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Z_02AC0EDC_DE47_4E9D_AC01_8ADD22628E4D_.wvu.PrintArea">'Sheet1'!$A$3:$T$110</definedName>
    <definedName name="Z_EC417A55_BA93_4EEF_BBE6_8C77FAA74036_.wvu.PrintArea">'Sheet1'!$A$3:$T$110</definedName>
  </definedNames>
  <calcPr fullCalcOnLoad="1"/>
</workbook>
</file>

<file path=xl/sharedStrings.xml><?xml version="1.0" encoding="utf-8"?>
<sst xmlns="http://schemas.openxmlformats.org/spreadsheetml/2006/main" count="186" uniqueCount="105">
  <si>
    <t>Scores</t>
  </si>
  <si>
    <t>Scoring</t>
  </si>
  <si>
    <t>Relay</t>
  </si>
  <si>
    <t>Individual events</t>
  </si>
  <si>
    <t>Date</t>
  </si>
  <si>
    <t>Place</t>
  </si>
  <si>
    <t>Points</t>
  </si>
  <si>
    <t>Event</t>
  </si>
  <si>
    <t>Group</t>
  </si>
  <si>
    <t>Name</t>
  </si>
  <si>
    <t>Time</t>
  </si>
  <si>
    <t>Girls</t>
  </si>
  <si>
    <t>Medley Relay</t>
  </si>
  <si>
    <t>Boys</t>
  </si>
  <si>
    <t>A</t>
  </si>
  <si>
    <t>01.24.31</t>
  </si>
  <si>
    <t>01.25.13</t>
  </si>
  <si>
    <t>01.24.35</t>
  </si>
  <si>
    <t>01.30.56</t>
  </si>
  <si>
    <t>B</t>
  </si>
  <si>
    <t>2.40.80</t>
  </si>
  <si>
    <t>02.46.19</t>
  </si>
  <si>
    <t>02.48.25</t>
  </si>
  <si>
    <t>03.08.03</t>
  </si>
  <si>
    <t>C</t>
  </si>
  <si>
    <t>02.31.00</t>
  </si>
  <si>
    <t>2.44.75</t>
  </si>
  <si>
    <t>2.24.97</t>
  </si>
  <si>
    <t>D</t>
  </si>
  <si>
    <t>2.38.68</t>
  </si>
  <si>
    <t>2.42.40</t>
  </si>
  <si>
    <t>2.19.82</t>
  </si>
  <si>
    <t>Backstroke</t>
  </si>
  <si>
    <t>1.00.47</t>
  </si>
  <si>
    <t>Breaststroke</t>
  </si>
  <si>
    <t>1.03.31</t>
  </si>
  <si>
    <t>1.08.20</t>
  </si>
  <si>
    <t>1.12.65</t>
  </si>
  <si>
    <t>1.21.22</t>
  </si>
  <si>
    <t>1.00.94</t>
  </si>
  <si>
    <t>Butterfly</t>
  </si>
  <si>
    <t>1.07.21</t>
  </si>
  <si>
    <t>1.06.07</t>
  </si>
  <si>
    <t>Front Crawl</t>
  </si>
  <si>
    <t>Individual Medley</t>
  </si>
  <si>
    <t>1.43.83</t>
  </si>
  <si>
    <t>1.52.62</t>
  </si>
  <si>
    <t>1.45.78</t>
  </si>
  <si>
    <t>1.45.31</t>
  </si>
  <si>
    <t>1.53.43</t>
  </si>
  <si>
    <t>1.49.14</t>
  </si>
  <si>
    <t>1.31.34</t>
  </si>
  <si>
    <t>1.51.82</t>
  </si>
  <si>
    <t>1.42.43</t>
  </si>
  <si>
    <t>1.54.88</t>
  </si>
  <si>
    <t>1.26.03</t>
  </si>
  <si>
    <t>1.53.88</t>
  </si>
  <si>
    <t>1.36.56</t>
  </si>
  <si>
    <t>1.37.61</t>
  </si>
  <si>
    <t>1.23.44</t>
  </si>
  <si>
    <t>1.23.20</t>
  </si>
  <si>
    <t>1.24.35</t>
  </si>
  <si>
    <t>1.35.64</t>
  </si>
  <si>
    <t>1.32.16</t>
  </si>
  <si>
    <t>1.50.20</t>
  </si>
  <si>
    <t>1.29.09</t>
  </si>
  <si>
    <t>1.33.03</t>
  </si>
  <si>
    <t>1.20.28</t>
  </si>
  <si>
    <t>1.27.18</t>
  </si>
  <si>
    <t>1.23.35</t>
  </si>
  <si>
    <t>1.28.72</t>
  </si>
  <si>
    <t>1.19.22</t>
  </si>
  <si>
    <t>1.26.29</t>
  </si>
  <si>
    <t>1.29.23</t>
  </si>
  <si>
    <t>1.25.38</t>
  </si>
  <si>
    <t>1.30.18</t>
  </si>
  <si>
    <t>1.18.65</t>
  </si>
  <si>
    <t>1.25.75</t>
  </si>
  <si>
    <t>1.30.34</t>
  </si>
  <si>
    <t>1.19.98</t>
  </si>
  <si>
    <t>1.23.25</t>
  </si>
  <si>
    <t>1.20.56</t>
  </si>
  <si>
    <t>Freestyle Relay</t>
  </si>
  <si>
    <t>1.16.39</t>
  </si>
  <si>
    <t>1.18.43</t>
  </si>
  <si>
    <t>1.15.53</t>
  </si>
  <si>
    <t>1.26.09</t>
  </si>
  <si>
    <t>2.26.52</t>
  </si>
  <si>
    <t>2.27.75</t>
  </si>
  <si>
    <t>2.33.10</t>
  </si>
  <si>
    <t>2.38.01</t>
  </si>
  <si>
    <t>2.20.10</t>
  </si>
  <si>
    <t>2.31.01</t>
  </si>
  <si>
    <t>2.13.41</t>
  </si>
  <si>
    <t>2.21.31</t>
  </si>
  <si>
    <t>2.21.17</t>
  </si>
  <si>
    <t>DQ</t>
  </si>
  <si>
    <t>3.18.53</t>
  </si>
  <si>
    <t>Points Summary</t>
  </si>
  <si>
    <t>Name of Club</t>
  </si>
  <si>
    <t>Group A</t>
  </si>
  <si>
    <t>Group B</t>
  </si>
  <si>
    <t>Group C</t>
  </si>
  <si>
    <t>Group D</t>
  </si>
  <si>
    <t>Totals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</si>
</sst>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;@"/>
    <numFmt numFmtId="167" formatCode="MM:SS.00"/>
    <numFmt numFmtId="168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164" fontId="2" fillId="0" borderId="7" xfId="0" applyNumberFormat="1" applyFont="1" applyFill="1" applyBorder="1" applyAlignment="1" applyProtection="1">
      <alignment horizontal="center" vertical="center"/>
      <protection/>
    </xf>
    <xf numFmtId="164" fontId="2" fillId="0" borderId="8" xfId="0" applyNumberFormat="1" applyFont="1" applyFill="1" applyBorder="1" applyAlignment="1" applyProtection="1">
      <alignment horizontal="center" vertical="center"/>
      <protection/>
    </xf>
    <xf numFmtId="164" fontId="2" fillId="0" borderId="9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164" fontId="2" fillId="2" borderId="13" xfId="0" applyNumberFormat="1" applyFont="1" applyFill="1" applyBorder="1" applyAlignment="1" applyProtection="1">
      <alignment horizontal="center" vertical="center" textRotation="90"/>
      <protection/>
    </xf>
    <xf numFmtId="164" fontId="2" fillId="2" borderId="14" xfId="0" applyNumberFormat="1" applyFont="1" applyFill="1" applyBorder="1" applyAlignment="1" applyProtection="1">
      <alignment horizontal="center" vertical="center" textRotation="90"/>
      <protection/>
    </xf>
    <xf numFmtId="164" fontId="2" fillId="2" borderId="14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14" xfId="0" applyNumberFormat="1" applyFont="1" applyFill="1" applyBorder="1" applyAlignment="1" applyProtection="1">
      <alignment horizontal="center" vertical="center" textRotation="90"/>
      <protection/>
    </xf>
    <xf numFmtId="167" fontId="2" fillId="0" borderId="14" xfId="0" applyNumberFormat="1" applyFont="1" applyFill="1" applyBorder="1" applyAlignment="1" applyProtection="1">
      <alignment horizontal="center" vertical="center" textRotation="90"/>
      <protection/>
    </xf>
    <xf numFmtId="165" fontId="2" fillId="2" borderId="15" xfId="0" applyNumberFormat="1" applyFont="1" applyFill="1" applyBorder="1" applyAlignment="1" applyProtection="1">
      <alignment horizontal="center" vertical="center" textRotation="90"/>
      <protection/>
    </xf>
    <xf numFmtId="164" fontId="2" fillId="2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2" fillId="2" borderId="16" xfId="0" applyNumberFormat="1" applyFont="1" applyFill="1" applyBorder="1" applyAlignment="1" applyProtection="1">
      <alignment horizontal="center" vertical="center" textRotation="90"/>
      <protection/>
    </xf>
    <xf numFmtId="164" fontId="2" fillId="2" borderId="17" xfId="0" applyNumberFormat="1" applyFont="1" applyFill="1" applyBorder="1" applyAlignment="1" applyProtection="1">
      <alignment horizontal="left" vertical="center"/>
      <protection/>
    </xf>
    <xf numFmtId="164" fontId="2" fillId="2" borderId="18" xfId="0" applyNumberFormat="1" applyFont="1" applyFill="1" applyBorder="1" applyAlignment="1" applyProtection="1">
      <alignment horizontal="center" vertical="center"/>
      <protection/>
    </xf>
    <xf numFmtId="164" fontId="2" fillId="2" borderId="17" xfId="0" applyNumberFormat="1" applyFont="1" applyFill="1" applyBorder="1" applyAlignment="1" applyProtection="1">
      <alignment horizontal="center" vertical="center"/>
      <protection/>
    </xf>
    <xf numFmtId="164" fontId="2" fillId="2" borderId="19" xfId="0" applyNumberFormat="1" applyFont="1" applyFill="1" applyBorder="1" applyAlignment="1" applyProtection="1">
      <alignment horizontal="center" vertical="center"/>
      <protection/>
    </xf>
    <xf numFmtId="164" fontId="2" fillId="2" borderId="20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2" fillId="2" borderId="22" xfId="0" applyNumberFormat="1" applyFont="1" applyFill="1" applyBorder="1" applyAlignment="1" applyProtection="1">
      <alignment horizontal="center" vertical="center"/>
      <protection/>
    </xf>
    <xf numFmtId="164" fontId="2" fillId="2" borderId="23" xfId="0" applyNumberFormat="1" applyFont="1" applyFill="1" applyBorder="1" applyAlignment="1" applyProtection="1">
      <alignment/>
      <protection/>
    </xf>
    <xf numFmtId="164" fontId="2" fillId="2" borderId="24" xfId="0" applyNumberFormat="1" applyFont="1" applyFill="1" applyBorder="1" applyAlignment="1" applyProtection="1">
      <alignment/>
      <protection/>
    </xf>
    <xf numFmtId="164" fontId="2" fillId="2" borderId="25" xfId="0" applyNumberFormat="1" applyFont="1" applyFill="1" applyBorder="1" applyAlignment="1" applyProtection="1">
      <alignment/>
      <protection/>
    </xf>
    <xf numFmtId="164" fontId="2" fillId="2" borderId="26" xfId="0" applyNumberFormat="1" applyFont="1" applyFill="1" applyBorder="1" applyAlignment="1" applyProtection="1">
      <alignment/>
      <protection/>
    </xf>
    <xf numFmtId="164" fontId="2" fillId="2" borderId="27" xfId="0" applyNumberFormat="1" applyFont="1" applyFill="1" applyBorder="1" applyAlignment="1" applyProtection="1">
      <alignment/>
      <protection/>
    </xf>
    <xf numFmtId="164" fontId="2" fillId="2" borderId="28" xfId="0" applyNumberFormat="1" applyFont="1" applyFill="1" applyBorder="1" applyAlignment="1" applyProtection="1">
      <alignment horizontal="center" vertical="center"/>
      <protection/>
    </xf>
    <xf numFmtId="164" fontId="2" fillId="2" borderId="29" xfId="0" applyNumberFormat="1" applyFont="1" applyFill="1" applyBorder="1" applyAlignment="1" applyProtection="1">
      <alignment horizontal="center" vertical="center"/>
      <protection/>
    </xf>
    <xf numFmtId="164" fontId="2" fillId="2" borderId="30" xfId="0" applyNumberFormat="1" applyFont="1" applyFill="1" applyBorder="1" applyAlignment="1" applyProtection="1">
      <alignment horizontal="center" vertical="center"/>
      <protection/>
    </xf>
    <xf numFmtId="164" fontId="2" fillId="2" borderId="31" xfId="0" applyNumberFormat="1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 applyProtection="1">
      <alignment horizontal="center"/>
      <protection locked="0"/>
    </xf>
    <xf numFmtId="168" fontId="2" fillId="0" borderId="32" xfId="0" applyNumberFormat="1" applyFont="1" applyFill="1" applyBorder="1" applyAlignment="1" applyProtection="1">
      <alignment horizontal="right"/>
      <protection locked="0"/>
    </xf>
    <xf numFmtId="165" fontId="2" fillId="2" borderId="33" xfId="0" applyNumberFormat="1" applyFont="1" applyFill="1" applyBorder="1" applyAlignment="1" applyProtection="1">
      <alignment horizontal="center"/>
      <protection/>
    </xf>
    <xf numFmtId="164" fontId="2" fillId="2" borderId="4" xfId="0" applyNumberFormat="1" applyFont="1" applyFill="1" applyBorder="1" applyAlignment="1" applyProtection="1">
      <alignment horizontal="center" vertical="center"/>
      <protection/>
    </xf>
    <xf numFmtId="164" fontId="2" fillId="2" borderId="34" xfId="0" applyNumberFormat="1" applyFont="1" applyFill="1" applyBorder="1" applyAlignment="1" applyProtection="1">
      <alignment/>
      <protection/>
    </xf>
    <xf numFmtId="165" fontId="2" fillId="0" borderId="35" xfId="0" applyNumberFormat="1" applyFont="1" applyFill="1" applyBorder="1" applyAlignment="1" applyProtection="1">
      <alignment horizontal="center"/>
      <protection locked="0"/>
    </xf>
    <xf numFmtId="168" fontId="2" fillId="0" borderId="36" xfId="0" applyNumberFormat="1" applyFont="1" applyFill="1" applyBorder="1" applyAlignment="1" applyProtection="1">
      <alignment horizontal="right"/>
      <protection locked="0"/>
    </xf>
    <xf numFmtId="165" fontId="2" fillId="2" borderId="37" xfId="0" applyNumberFormat="1" applyFont="1" applyFill="1" applyBorder="1" applyAlignment="1" applyProtection="1">
      <alignment horizontal="center"/>
      <protection/>
    </xf>
    <xf numFmtId="164" fontId="2" fillId="2" borderId="38" xfId="0" applyNumberFormat="1" applyFont="1" applyFill="1" applyBorder="1" applyAlignment="1" applyProtection="1">
      <alignment/>
      <protection/>
    </xf>
    <xf numFmtId="165" fontId="2" fillId="0" borderId="9" xfId="0" applyNumberFormat="1" applyFont="1" applyFill="1" applyBorder="1" applyAlignment="1" applyProtection="1">
      <alignment horizontal="center"/>
      <protection locked="0"/>
    </xf>
    <xf numFmtId="168" fontId="2" fillId="0" borderId="39" xfId="0" applyNumberFormat="1" applyFont="1" applyFill="1" applyBorder="1" applyAlignment="1" applyProtection="1">
      <alignment horizontal="right"/>
      <protection locked="0"/>
    </xf>
    <xf numFmtId="165" fontId="2" fillId="2" borderId="40" xfId="0" applyNumberFormat="1" applyFont="1" applyFill="1" applyBorder="1" applyAlignment="1" applyProtection="1">
      <alignment horizontal="center"/>
      <protection/>
    </xf>
    <xf numFmtId="164" fontId="2" fillId="2" borderId="41" xfId="0" applyNumberFormat="1" applyFont="1" applyFill="1" applyBorder="1" applyAlignment="1" applyProtection="1">
      <alignment/>
      <protection/>
    </xf>
    <xf numFmtId="164" fontId="2" fillId="2" borderId="42" xfId="0" applyNumberFormat="1" applyFont="1" applyFill="1" applyBorder="1" applyAlignment="1" applyProtection="1">
      <alignment horizontal="center" vertical="center"/>
      <protection/>
    </xf>
    <xf numFmtId="165" fontId="2" fillId="0" borderId="43" xfId="0" applyNumberFormat="1" applyFont="1" applyFill="1" applyBorder="1" applyAlignment="1" applyProtection="1">
      <alignment horizontal="center" vertical="center"/>
      <protection locked="0"/>
    </xf>
    <xf numFmtId="164" fontId="2" fillId="0" borderId="44" xfId="0" applyNumberFormat="1" applyFont="1" applyFill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  <protection/>
    </xf>
    <xf numFmtId="164" fontId="2" fillId="2" borderId="45" xfId="0" applyNumberFormat="1" applyFont="1" applyFill="1" applyBorder="1" applyAlignment="1" applyProtection="1">
      <alignment/>
      <protection/>
    </xf>
    <xf numFmtId="164" fontId="2" fillId="2" borderId="46" xfId="0" applyNumberFormat="1" applyFont="1" applyFill="1" applyBorder="1" applyAlignment="1" applyProtection="1">
      <alignment/>
      <protection/>
    </xf>
    <xf numFmtId="164" fontId="2" fillId="2" borderId="47" xfId="0" applyNumberFormat="1" applyFont="1" applyFill="1" applyBorder="1" applyAlignment="1" applyProtection="1">
      <alignment horizontal="center" vertical="center"/>
      <protection/>
    </xf>
    <xf numFmtId="164" fontId="2" fillId="2" borderId="30" xfId="0" applyNumberFormat="1" applyFont="1" applyFill="1" applyBorder="1" applyAlignment="1" applyProtection="1">
      <alignment horizontal="left" vertical="center"/>
      <protection/>
    </xf>
    <xf numFmtId="165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31" xfId="0" applyNumberFormat="1" applyFont="1" applyFill="1" applyBorder="1" applyAlignment="1" applyProtection="1">
      <alignment horizontal="center" vertical="center"/>
      <protection/>
    </xf>
    <xf numFmtId="164" fontId="2" fillId="2" borderId="48" xfId="0" applyNumberFormat="1" applyFont="1" applyFill="1" applyBorder="1" applyAlignment="1" applyProtection="1">
      <alignment horizontal="left" vertical="center"/>
      <protection/>
    </xf>
    <xf numFmtId="165" fontId="2" fillId="0" borderId="43" xfId="0" applyNumberFormat="1" applyFont="1" applyFill="1" applyBorder="1" applyAlignment="1" applyProtection="1">
      <alignment horizontal="center" vertical="center"/>
      <protection/>
    </xf>
    <xf numFmtId="165" fontId="2" fillId="0" borderId="49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ppData\Local\Temp\PTL%20Results%20sheet%20-%20East%20Cavan%20V%20Lecale%2022-02-2014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TeamSheet"/>
      <sheetName val="AwayTeamSheet"/>
      <sheetName val="Recording Sheet"/>
      <sheetName val="Event Totals"/>
      <sheetName val="Group Totals"/>
      <sheetName val="HomeTeamAnalysis"/>
      <sheetName val="AwayTeamAnalysis"/>
    </sheetNames>
    <sheetDataSet>
      <sheetData sheetId="0">
        <row r="1">
          <cell r="C1" t="str">
            <v>Lecale </v>
          </cell>
        </row>
        <row r="4">
          <cell r="D4" t="str">
            <v>Amy Browning</v>
          </cell>
          <cell r="I4" t="str">
            <v>Jonathan Grey</v>
          </cell>
        </row>
        <row r="5">
          <cell r="D5" t="str">
            <v>Kate McCauley</v>
          </cell>
          <cell r="I5" t="str">
            <v>Adam Colgan</v>
          </cell>
        </row>
        <row r="6">
          <cell r="D6" t="str">
            <v>Roisin Clark</v>
          </cell>
          <cell r="I6" t="str">
            <v>Daniel Mulholland</v>
          </cell>
        </row>
        <row r="7">
          <cell r="D7" t="str">
            <v>Ruby Tindall</v>
          </cell>
          <cell r="I7" t="str">
            <v>Darragh Evans</v>
          </cell>
        </row>
        <row r="8">
          <cell r="D8" t="str">
            <v>Chloe Galloway</v>
          </cell>
          <cell r="I8" t="str">
            <v>Ruari Murtagh</v>
          </cell>
        </row>
        <row r="9">
          <cell r="D9" t="str">
            <v>Anna Pentland</v>
          </cell>
          <cell r="I9" t="str">
            <v>Tom Rodgers</v>
          </cell>
        </row>
        <row r="10">
          <cell r="D10" t="str">
            <v>Sarah Glover</v>
          </cell>
          <cell r="I10" t="str">
            <v>Aaron Cooper</v>
          </cell>
        </row>
        <row r="11">
          <cell r="D11" t="str">
            <v>Orla Mulholland</v>
          </cell>
          <cell r="I11" t="str">
            <v>Philip George</v>
          </cell>
        </row>
        <row r="12">
          <cell r="D12" t="str">
            <v>Amy Godfrey</v>
          </cell>
          <cell r="I12" t="str">
            <v>Daniel Molloy</v>
          </cell>
        </row>
        <row r="13">
          <cell r="D13" t="str">
            <v>Megan Rodgers</v>
          </cell>
          <cell r="I13" t="str">
            <v>David Hunt</v>
          </cell>
        </row>
        <row r="14">
          <cell r="D14" t="str">
            <v>Niamh Corrigan</v>
          </cell>
          <cell r="I14" t="str">
            <v>Jamie Hamilton</v>
          </cell>
        </row>
        <row r="15">
          <cell r="D15" t="str">
            <v>Emma Smyth</v>
          </cell>
          <cell r="I15" t="str">
            <v>Nicholas Cleave</v>
          </cell>
        </row>
        <row r="16">
          <cell r="D16" t="str">
            <v>Bethany Williamson</v>
          </cell>
          <cell r="I16" t="str">
            <v>Jon Glover</v>
          </cell>
        </row>
        <row r="17">
          <cell r="D17" t="str">
            <v>Helen Smyth</v>
          </cell>
          <cell r="I17" t="str">
            <v>Jonathan Magilton</v>
          </cell>
        </row>
        <row r="18">
          <cell r="D18" t="str">
            <v>Keeva Naughton</v>
          </cell>
          <cell r="I18" t="str">
            <v>Richard Cleave</v>
          </cell>
        </row>
        <row r="19">
          <cell r="D19" t="str">
            <v>Ellen Erskine</v>
          </cell>
          <cell r="I19" t="str">
            <v>Patrick Black</v>
          </cell>
        </row>
        <row r="20">
          <cell r="C20" t="str">
            <v>Amy Browning</v>
          </cell>
          <cell r="D20" t="str">
            <v>Kate McCauley</v>
          </cell>
          <cell r="H20" t="str">
            <v>Adam Colgan</v>
          </cell>
          <cell r="I20" t="str">
            <v>Daniel Mulholland</v>
          </cell>
          <cell r="J20" t="str">
            <v>Jonathan Grey</v>
          </cell>
        </row>
        <row r="21">
          <cell r="C21" t="str">
            <v>Sarah Glover</v>
          </cell>
          <cell r="D21" t="str">
            <v>Chloe Galloway</v>
          </cell>
          <cell r="H21" t="str">
            <v>Ruari Murtagh</v>
          </cell>
          <cell r="I21" t="str">
            <v>Aaron Cooper</v>
          </cell>
          <cell r="J21" t="str">
            <v>Aidan McCauley</v>
          </cell>
        </row>
        <row r="22">
          <cell r="C22" t="str">
            <v>Emer Curran</v>
          </cell>
          <cell r="D22" t="str">
            <v>Amy Godfrey </v>
          </cell>
          <cell r="H22" t="str">
            <v>Jamie Hamilton</v>
          </cell>
          <cell r="I22" t="str">
            <v>Nicholas Cleave</v>
          </cell>
          <cell r="J22" t="str">
            <v>Joseph Healy</v>
          </cell>
        </row>
        <row r="23">
          <cell r="C23" t="str">
            <v>Laura Murphy</v>
          </cell>
          <cell r="D23" t="str">
            <v>Bethany Williamson</v>
          </cell>
          <cell r="H23" t="str">
            <v>Richard Cleave</v>
          </cell>
          <cell r="I23" t="str">
            <v>Jon Glover</v>
          </cell>
          <cell r="J23" t="str">
            <v>Diarmuid Curran</v>
          </cell>
        </row>
        <row r="24">
          <cell r="C24" t="str">
            <v>Ruby Tindall</v>
          </cell>
          <cell r="D24" t="str">
            <v>Kate McCauley</v>
          </cell>
          <cell r="H24" t="str">
            <v>Ciaran Lundy</v>
          </cell>
          <cell r="I24" t="str">
            <v>Daniel Mulholland</v>
          </cell>
          <cell r="J24" t="str">
            <v>David Corrie</v>
          </cell>
        </row>
        <row r="25">
          <cell r="C25" t="str">
            <v>Laura Molloy</v>
          </cell>
          <cell r="D25" t="str">
            <v>Sarah Glover</v>
          </cell>
          <cell r="H25" t="str">
            <v>Tom Rodgers</v>
          </cell>
          <cell r="I25" t="str">
            <v>Aaron Cooper</v>
          </cell>
          <cell r="J25" t="str">
            <v>Jack Martin</v>
          </cell>
        </row>
        <row r="26">
          <cell r="C26" t="str">
            <v>Katie Lundy</v>
          </cell>
          <cell r="D26" t="str">
            <v>Megan Rodgers</v>
          </cell>
          <cell r="E26" t="str">
            <v>Emer Curran </v>
          </cell>
          <cell r="H26" t="str">
            <v>David Hunt</v>
          </cell>
          <cell r="I26" t="str">
            <v>Jamie Hamilton</v>
          </cell>
          <cell r="J26" t="str">
            <v>Daniel Molloy</v>
          </cell>
        </row>
        <row r="27">
          <cell r="C27" t="str">
            <v>Keeva Naughton</v>
          </cell>
          <cell r="D27" t="str">
            <v>Helen Smyth</v>
          </cell>
          <cell r="E27" t="str">
            <v>Laura Dagens</v>
          </cell>
          <cell r="H27" t="str">
            <v>Conor Mahoney</v>
          </cell>
          <cell r="I27" t="str">
            <v>Peter Hunt</v>
          </cell>
          <cell r="J27" t="str">
            <v>Jonathan Magilton</v>
          </cell>
        </row>
        <row r="28">
          <cell r="C28" t="str">
            <v>Amy Browning</v>
          </cell>
          <cell r="D28" t="str">
            <v>Roisin Clark</v>
          </cell>
          <cell r="H28" t="str">
            <v>Tom Williamson</v>
          </cell>
          <cell r="I28" t="str">
            <v>Daniel Mulholland</v>
          </cell>
          <cell r="J28" t="str">
            <v>Darragh Evans</v>
          </cell>
        </row>
        <row r="29">
          <cell r="C29" t="str">
            <v>Chloe Galloway</v>
          </cell>
          <cell r="D29" t="str">
            <v>Sarah Glover</v>
          </cell>
          <cell r="H29" t="str">
            <v>Aidan McCauley</v>
          </cell>
          <cell r="I29" t="str">
            <v>Aaron Cooper</v>
          </cell>
          <cell r="J29" t="str">
            <v>Philip George</v>
          </cell>
        </row>
        <row r="30">
          <cell r="C30" t="str">
            <v>Megan Rodgers</v>
          </cell>
          <cell r="D30" t="str">
            <v>Amy Godfrey</v>
          </cell>
          <cell r="E30" t="str">
            <v>Isla Millar </v>
          </cell>
          <cell r="H30" t="str">
            <v>Daniel Molloy</v>
          </cell>
          <cell r="I30" t="str">
            <v>Jamie Hamilton</v>
          </cell>
          <cell r="J30" t="str">
            <v>Joseph Healy</v>
          </cell>
        </row>
        <row r="31">
          <cell r="C31" t="str">
            <v>Laura Murphy</v>
          </cell>
          <cell r="D31" t="str">
            <v>Bethany Williamson</v>
          </cell>
          <cell r="E31" t="str">
            <v>Aislinn Boden </v>
          </cell>
          <cell r="H31" t="str">
            <v>Richard Cleave</v>
          </cell>
          <cell r="I31" t="str">
            <v>Conor Mahoney</v>
          </cell>
          <cell r="J31" t="str">
            <v>Patrick Black</v>
          </cell>
        </row>
        <row r="32">
          <cell r="C32" t="str">
            <v>Cara O'Neill-Campbell</v>
          </cell>
          <cell r="D32" t="str">
            <v>Kate McCauley</v>
          </cell>
          <cell r="H32" t="str">
            <v>Tom Williamson</v>
          </cell>
          <cell r="I32" t="str">
            <v>Daniel Mulholland</v>
          </cell>
          <cell r="J32" t="str">
            <v>Ciaran Lundy</v>
          </cell>
        </row>
        <row r="33">
          <cell r="C33" t="str">
            <v>Sarah Glover</v>
          </cell>
          <cell r="D33" t="str">
            <v>Chloe Galloway</v>
          </cell>
          <cell r="H33" t="str">
            <v>Philip George</v>
          </cell>
          <cell r="I33" t="str">
            <v>Tom Rodgers</v>
          </cell>
          <cell r="J33" t="str">
            <v>Peter Murphy</v>
          </cell>
        </row>
        <row r="34">
          <cell r="C34" t="str">
            <v>Amy Godfrey</v>
          </cell>
          <cell r="D34" t="str">
            <v>Emma Smyth</v>
          </cell>
          <cell r="H34" t="str">
            <v>Nicholas Cleave</v>
          </cell>
          <cell r="I34" t="str">
            <v>Jamie Hamilton</v>
          </cell>
          <cell r="J34" t="str">
            <v>David Hunt</v>
          </cell>
        </row>
        <row r="35">
          <cell r="C35" t="str">
            <v>Bethany Williamson</v>
          </cell>
          <cell r="D35" t="str">
            <v>Ellen Erskine</v>
          </cell>
          <cell r="H35" t="str">
            <v>Conor Mahoney</v>
          </cell>
          <cell r="I35" t="str">
            <v>Jon Glover</v>
          </cell>
          <cell r="J35" t="str">
            <v>Benjamin Cleave</v>
          </cell>
        </row>
        <row r="36">
          <cell r="C36" t="str">
            <v>Amy Browning</v>
          </cell>
          <cell r="D36" t="str">
            <v>Eve Murtagh</v>
          </cell>
          <cell r="H36" t="str">
            <v>Adam Colgan</v>
          </cell>
          <cell r="I36" t="str">
            <v>Daniel Mulholland</v>
          </cell>
          <cell r="J36" t="str">
            <v>Joe Teggart</v>
          </cell>
        </row>
        <row r="37">
          <cell r="C37" t="str">
            <v>Sarah Glover</v>
          </cell>
          <cell r="D37" t="str">
            <v>Chloe Galloway</v>
          </cell>
          <cell r="H37" t="str">
            <v>Tom Rodgers</v>
          </cell>
          <cell r="I37" t="str">
            <v>Aaron Cooper</v>
          </cell>
          <cell r="J37" t="str">
            <v>Ruari Murtagh</v>
          </cell>
        </row>
        <row r="38">
          <cell r="C38" t="str">
            <v>Katie Lundy</v>
          </cell>
          <cell r="D38" t="str">
            <v>Megan Rodgers</v>
          </cell>
          <cell r="H38" t="str">
            <v>Jamie Hamilton</v>
          </cell>
          <cell r="I38" t="str">
            <v>Daniel Molloy</v>
          </cell>
          <cell r="J38" t="str">
            <v>Joseph Healy</v>
          </cell>
        </row>
        <row r="39">
          <cell r="C39" t="str">
            <v>Ellen Erskine</v>
          </cell>
          <cell r="D39" t="str">
            <v>Keeva Naughton</v>
          </cell>
          <cell r="H39" t="str">
            <v>Benjamin Cleave</v>
          </cell>
          <cell r="I39" t="str">
            <v>Jon Glover</v>
          </cell>
          <cell r="J39" t="str">
            <v>Richard Cleave</v>
          </cell>
        </row>
        <row r="40">
          <cell r="D40" t="str">
            <v>Ruby Tindall</v>
          </cell>
          <cell r="I40" t="str">
            <v>Jonathan Grey</v>
          </cell>
        </row>
        <row r="41">
          <cell r="D41" t="str">
            <v>Roisin Clark</v>
          </cell>
          <cell r="I41" t="str">
            <v>Daniel Mulholland</v>
          </cell>
        </row>
        <row r="42">
          <cell r="D42" t="str">
            <v>Amy Browning</v>
          </cell>
          <cell r="I42" t="str">
            <v>Darragh Evans</v>
          </cell>
        </row>
        <row r="43">
          <cell r="D43" t="str">
            <v>Kate McCauley</v>
          </cell>
          <cell r="I43" t="str">
            <v>Adam Colgan</v>
          </cell>
        </row>
        <row r="44">
          <cell r="D44" t="str">
            <v>Sarah Glover</v>
          </cell>
          <cell r="I44" t="str">
            <v>Philip George</v>
          </cell>
        </row>
        <row r="45">
          <cell r="D45" t="str">
            <v>Laura Molloy</v>
          </cell>
          <cell r="I45" t="str">
            <v>Jack Martin</v>
          </cell>
        </row>
        <row r="46">
          <cell r="D46" t="str">
            <v>Orla Mulholland</v>
          </cell>
          <cell r="I46" t="str">
            <v>Ruari Murtagh</v>
          </cell>
        </row>
        <row r="47">
          <cell r="D47" t="str">
            <v>Chloe Galloway</v>
          </cell>
          <cell r="I47" t="str">
            <v>Aaron Cooper</v>
          </cell>
        </row>
        <row r="48">
          <cell r="D48" t="str">
            <v>Amy Godfrey</v>
          </cell>
          <cell r="I48" t="str">
            <v>Daniel Molloy</v>
          </cell>
        </row>
        <row r="49">
          <cell r="D49" t="str">
            <v>Megan Rodgers</v>
          </cell>
          <cell r="I49" t="str">
            <v>Joseph Healy</v>
          </cell>
        </row>
        <row r="50">
          <cell r="D50" t="str">
            <v>Isla Millar</v>
          </cell>
          <cell r="I50" t="str">
            <v>Nicholas Cleave</v>
          </cell>
        </row>
        <row r="51">
          <cell r="D51" t="str">
            <v>Emma Smyth</v>
          </cell>
          <cell r="I51" t="str">
            <v>Jamie Hamilton</v>
          </cell>
        </row>
        <row r="52">
          <cell r="D52" t="str">
            <v>Bethany Williamson</v>
          </cell>
          <cell r="I52" t="str">
            <v>C - Jamie Hamilton</v>
          </cell>
        </row>
        <row r="53">
          <cell r="D53" t="str">
            <v>Helen Smyth</v>
          </cell>
          <cell r="I53" t="str">
            <v>Jonathan Magilton</v>
          </cell>
        </row>
        <row r="54">
          <cell r="D54" t="str">
            <v>Keeva Naughton</v>
          </cell>
          <cell r="I54" t="str">
            <v>Diarmuid Curran</v>
          </cell>
        </row>
        <row r="55">
          <cell r="D55" t="str">
            <v>Ellen Erskine</v>
          </cell>
          <cell r="I55" t="str">
            <v>Jon Glover</v>
          </cell>
        </row>
      </sheetData>
      <sheetData sheetId="1">
        <row r="1">
          <cell r="C1" t="str">
            <v>East Cavan</v>
          </cell>
        </row>
        <row r="4">
          <cell r="D4" t="str">
            <v>Adrienne Keuck</v>
          </cell>
          <cell r="I4" t="str">
            <v>Mark Williamson</v>
          </cell>
        </row>
        <row r="5">
          <cell r="D5" t="str">
            <v>Katie Mulvey</v>
          </cell>
          <cell r="I5" t="str">
            <v>Noah O'Sullivan</v>
          </cell>
        </row>
        <row r="6">
          <cell r="D6" t="str">
            <v>Elly McQuade</v>
          </cell>
          <cell r="I6" t="str">
            <v>Johann Behme</v>
          </cell>
        </row>
        <row r="7">
          <cell r="D7" t="str">
            <v>Sarah McCullagh</v>
          </cell>
          <cell r="I7" t="str">
            <v>Glenn O'Sullivan</v>
          </cell>
        </row>
        <row r="8">
          <cell r="D8" t="str">
            <v>Eva Boyle</v>
          </cell>
          <cell r="I8" t="str">
            <v>Joseph Lee-McQuillan</v>
          </cell>
        </row>
        <row r="9">
          <cell r="D9" t="str">
            <v>Mia Parsons</v>
          </cell>
          <cell r="I9" t="str">
            <v>Barry Stratford</v>
          </cell>
        </row>
        <row r="10">
          <cell r="D10" t="str">
            <v>Aoife Moore</v>
          </cell>
          <cell r="I10" t="str">
            <v>Daniel Stratford</v>
          </cell>
        </row>
        <row r="11">
          <cell r="D11" t="str">
            <v>Grace Leddy</v>
          </cell>
          <cell r="I11" t="str">
            <v>Luke O'Sullivan</v>
          </cell>
        </row>
        <row r="12">
          <cell r="D12" t="str">
            <v>Laura O'Reilly</v>
          </cell>
        </row>
        <row r="13">
          <cell r="D13" t="str">
            <v>Donna McGuirk</v>
          </cell>
        </row>
        <row r="14">
          <cell r="D14" t="str">
            <v>Leonie Keuck</v>
          </cell>
        </row>
        <row r="15">
          <cell r="D15" t="str">
            <v>Zoe Smith</v>
          </cell>
        </row>
        <row r="16">
          <cell r="D16" t="str">
            <v>Sarah Kelly</v>
          </cell>
        </row>
        <row r="17">
          <cell r="D17" t="str">
            <v>Linda Ledwith</v>
          </cell>
        </row>
        <row r="18">
          <cell r="D18" t="str">
            <v>Hayley Gunn</v>
          </cell>
        </row>
        <row r="19">
          <cell r="D19" t="str">
            <v>Shauna O'Reilly</v>
          </cell>
        </row>
        <row r="20">
          <cell r="C20" t="str">
            <v>Leanne Ledwith-Fitz</v>
          </cell>
          <cell r="D20" t="str">
            <v>Adrienne Keuck</v>
          </cell>
          <cell r="E20" t="str">
            <v>Katelyn Russell</v>
          </cell>
          <cell r="H20" t="str">
            <v>Noah O'Sullivan</v>
          </cell>
          <cell r="I20" t="str">
            <v>Mark Williamson</v>
          </cell>
        </row>
        <row r="21">
          <cell r="C21" t="str">
            <v>Karen Sheckleton</v>
          </cell>
          <cell r="D21" t="str">
            <v>Eva Boyle</v>
          </cell>
          <cell r="E21" t="str">
            <v>Mia Parsons</v>
          </cell>
          <cell r="H21" t="str">
            <v>Daniel Stratford</v>
          </cell>
          <cell r="I21" t="str">
            <v>Joseph Lee-McQuillan</v>
          </cell>
        </row>
        <row r="22">
          <cell r="C22" t="str">
            <v>Zoe Smith</v>
          </cell>
          <cell r="D22" t="str">
            <v>Donna McGuirk</v>
          </cell>
          <cell r="E22" t="str">
            <v>Laura O'Reilly</v>
          </cell>
          <cell r="H22" t="str">
            <v>Sean Redmond</v>
          </cell>
          <cell r="I22" t="str">
            <v>Craig Stratford</v>
          </cell>
        </row>
        <row r="23">
          <cell r="C23" t="str">
            <v>Sarah Kelly</v>
          </cell>
          <cell r="D23" t="str">
            <v>Hayley Gunn</v>
          </cell>
          <cell r="E23" t="str">
            <v>Shauna O'Reilly</v>
          </cell>
        </row>
        <row r="24">
          <cell r="C24" t="str">
            <v>Katie Mulvey</v>
          </cell>
          <cell r="D24" t="str">
            <v>Sarah McCullagh</v>
          </cell>
          <cell r="E24" t="str">
            <v>Sorsha Cooney</v>
          </cell>
          <cell r="H24" t="str">
            <v>Glenn O'Sullivan</v>
          </cell>
          <cell r="I24" t="str">
            <v>Noah O'Sullivan</v>
          </cell>
        </row>
        <row r="25">
          <cell r="C25" t="str">
            <v>Niamh Kelly</v>
          </cell>
          <cell r="D25" t="str">
            <v>Mia Parsons</v>
          </cell>
          <cell r="E25" t="str">
            <v>Rachel Alexander</v>
          </cell>
          <cell r="H25" t="str">
            <v>Barry Stratford</v>
          </cell>
          <cell r="I25" t="str">
            <v>Luke O'Sullivan</v>
          </cell>
        </row>
        <row r="26">
          <cell r="C26" t="str">
            <v>Zoe Smith</v>
          </cell>
          <cell r="D26" t="str">
            <v>Donna McGuirk</v>
          </cell>
          <cell r="H26" t="str">
            <v>Craig Straford</v>
          </cell>
          <cell r="I26" t="str">
            <v>Joe Monahan</v>
          </cell>
        </row>
        <row r="27">
          <cell r="C27" t="str">
            <v>Shauna O'Reilly</v>
          </cell>
          <cell r="D27" t="str">
            <v>Linda Ledwith</v>
          </cell>
        </row>
        <row r="28">
          <cell r="C28" t="str">
            <v>Sarah McCullagh</v>
          </cell>
          <cell r="D28" t="str">
            <v>Adrienne Keuck</v>
          </cell>
          <cell r="E28" t="str">
            <v>Elly McQuade</v>
          </cell>
          <cell r="H28" t="str">
            <v>Glenn O'Sullivan</v>
          </cell>
          <cell r="I28" t="str">
            <v>Mark Williamson</v>
          </cell>
        </row>
        <row r="29">
          <cell r="C29" t="str">
            <v>Niamh Kelly</v>
          </cell>
          <cell r="D29" t="str">
            <v>Aoife Moore</v>
          </cell>
          <cell r="E29" t="str">
            <v>Rachel Alexander</v>
          </cell>
          <cell r="H29" t="str">
            <v>Daniel Stratford</v>
          </cell>
          <cell r="I29" t="str">
            <v>Luke O'Sullivan</v>
          </cell>
        </row>
        <row r="30">
          <cell r="C30" t="str">
            <v>Zoe Smith</v>
          </cell>
          <cell r="D30" t="str">
            <v>Leonie  Keuck</v>
          </cell>
          <cell r="H30" t="str">
            <v>Sean Redmond</v>
          </cell>
          <cell r="I30" t="str">
            <v>Craig Stratford</v>
          </cell>
        </row>
        <row r="31">
          <cell r="C31" t="str">
            <v>Sarah Kelly</v>
          </cell>
          <cell r="D31" t="str">
            <v>Hayley Gunn</v>
          </cell>
        </row>
        <row r="32">
          <cell r="C32" t="str">
            <v>Leanne Ledwith-Fitz</v>
          </cell>
          <cell r="D32" t="str">
            <v>Adrienne Keuck</v>
          </cell>
          <cell r="E32" t="str">
            <v>Elly McQuade</v>
          </cell>
          <cell r="H32" t="str">
            <v>Johann Behme</v>
          </cell>
          <cell r="I32" t="str">
            <v>Glenn O'Sullivan</v>
          </cell>
        </row>
        <row r="33">
          <cell r="C33" t="str">
            <v>Caoimhe Noone</v>
          </cell>
          <cell r="D33" t="str">
            <v>Eva Boyle</v>
          </cell>
          <cell r="E33" t="str">
            <v>Karen Sheckleton</v>
          </cell>
          <cell r="H33" t="str">
            <v>Barry Stratford</v>
          </cell>
          <cell r="I33" t="str">
            <v>Joseph Lee-McQuillan</v>
          </cell>
        </row>
        <row r="34">
          <cell r="C34" t="str">
            <v>Laura O'Reilly</v>
          </cell>
          <cell r="D34" t="str">
            <v>Leonie Keuck</v>
          </cell>
          <cell r="E34" t="str">
            <v>Zoe Smith</v>
          </cell>
          <cell r="H34" t="str">
            <v>Joe Monahan</v>
          </cell>
          <cell r="I34" t="str">
            <v>Sean Redmond</v>
          </cell>
        </row>
        <row r="35">
          <cell r="C35" t="str">
            <v>Linda Ledwith</v>
          </cell>
          <cell r="D35" t="str">
            <v>Sarah Kelly</v>
          </cell>
          <cell r="E35" t="str">
            <v>Hayley Gunn</v>
          </cell>
        </row>
        <row r="36">
          <cell r="C36" t="str">
            <v>Katie Mulvey</v>
          </cell>
          <cell r="D36" t="str">
            <v>Sarah McCullagh</v>
          </cell>
          <cell r="E36" t="str">
            <v>Elly McQuade</v>
          </cell>
          <cell r="H36" t="str">
            <v>Johann Behme</v>
          </cell>
          <cell r="I36" t="str">
            <v>Mark Williamson</v>
          </cell>
        </row>
        <row r="37">
          <cell r="C37" t="str">
            <v>Niamh Kelly</v>
          </cell>
          <cell r="D37" t="str">
            <v>Eva Boyle</v>
          </cell>
          <cell r="E37" t="str">
            <v>Aoife Moore</v>
          </cell>
          <cell r="H37" t="str">
            <v>Daniel Stratford</v>
          </cell>
          <cell r="I37" t="str">
            <v>Luke O'Sullivan</v>
          </cell>
        </row>
        <row r="38">
          <cell r="C38" t="str">
            <v>Leonie Keuck</v>
          </cell>
          <cell r="D38" t="str">
            <v>Zoe Smith</v>
          </cell>
          <cell r="E38" t="str">
            <v>Donna McGuirk</v>
          </cell>
          <cell r="H38" t="str">
            <v>Sean Redmond</v>
          </cell>
          <cell r="I38" t="str">
            <v>Craig Stratford</v>
          </cell>
        </row>
        <row r="39">
          <cell r="C39" t="str">
            <v>Hayley Gunn</v>
          </cell>
          <cell r="D39" t="str">
            <v>Sarah Kelly</v>
          </cell>
        </row>
        <row r="40">
          <cell r="D40" t="str">
            <v>Elly McQuade</v>
          </cell>
          <cell r="I40" t="str">
            <v>Mark Williamson</v>
          </cell>
        </row>
        <row r="41">
          <cell r="D41" t="str">
            <v>Sarah McCullagh</v>
          </cell>
          <cell r="I41" t="str">
            <v>Glenn O'Sullivan</v>
          </cell>
        </row>
        <row r="42">
          <cell r="I42" t="str">
            <v>Noah O'Sullivan</v>
          </cell>
        </row>
        <row r="43">
          <cell r="D43" t="str">
            <v>Adrienne Keuck</v>
          </cell>
          <cell r="I43" t="str">
            <v>Johann Behme</v>
          </cell>
        </row>
        <row r="44">
          <cell r="D44" t="str">
            <v>Mia Parsons</v>
          </cell>
          <cell r="I44" t="str">
            <v>Barry Stratford</v>
          </cell>
        </row>
        <row r="45">
          <cell r="D45" t="str">
            <v>Aoife Moore</v>
          </cell>
          <cell r="I45" t="str">
            <v>Luke O'Sullivan</v>
          </cell>
        </row>
        <row r="46">
          <cell r="D46" t="str">
            <v>Karen Shecklton</v>
          </cell>
          <cell r="I46" t="str">
            <v>Joseph Lee-McQuillan</v>
          </cell>
        </row>
        <row r="47">
          <cell r="D47" t="str">
            <v>Eva Boyle</v>
          </cell>
          <cell r="I47" t="str">
            <v>Daniel Stratford</v>
          </cell>
        </row>
        <row r="48">
          <cell r="D48" t="str">
            <v>Zoe Smith</v>
          </cell>
        </row>
        <row r="49">
          <cell r="D49" t="str">
            <v>Laura O'Reilly</v>
          </cell>
        </row>
        <row r="50">
          <cell r="D50" t="str">
            <v>Donna McGuirk</v>
          </cell>
        </row>
        <row r="51">
          <cell r="D51" t="str">
            <v>Leonie Keuck</v>
          </cell>
        </row>
        <row r="52">
          <cell r="D52" t="str">
            <v>Hayley Gunn</v>
          </cell>
        </row>
        <row r="53">
          <cell r="D53" t="str">
            <v>Shauna O'Reilly</v>
          </cell>
        </row>
        <row r="54">
          <cell r="D54" t="str">
            <v>Linda Ledwith</v>
          </cell>
        </row>
        <row r="55">
          <cell r="D55" t="str">
            <v>Sarah Kelly</v>
          </cell>
        </row>
      </sheetData>
      <sheetData sheetId="3">
        <row r="66">
          <cell r="C66">
            <v>631</v>
          </cell>
          <cell r="E66">
            <v>424</v>
          </cell>
        </row>
      </sheetData>
      <sheetData sheetId="4">
        <row r="11">
          <cell r="D11">
            <v>158</v>
          </cell>
          <cell r="H11">
            <v>165</v>
          </cell>
          <cell r="L11">
            <v>165</v>
          </cell>
          <cell r="P11">
            <v>143</v>
          </cell>
        </row>
        <row r="22">
          <cell r="D22">
            <v>128</v>
          </cell>
          <cell r="H22">
            <v>121</v>
          </cell>
          <cell r="L22">
            <v>101</v>
          </cell>
          <cell r="P22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workbookViewId="0" topLeftCell="A1">
      <selection activeCell="H53" sqref="H53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7.140625" style="0" customWidth="1"/>
    <col min="4" max="4" width="6.421875" style="0" customWidth="1"/>
    <col min="6" max="6" width="11.00390625" style="0" customWidth="1"/>
    <col min="7" max="7" width="19.140625" style="0" customWidth="1"/>
    <col min="8" max="8" width="12.8515625" style="0" customWidth="1"/>
    <col min="9" max="9" width="11.140625" style="0" customWidth="1"/>
    <col min="10" max="10" width="7.28125" style="0" customWidth="1"/>
    <col min="11" max="11" width="5.57421875" style="0" customWidth="1"/>
    <col min="12" max="12" width="6.00390625" style="0" customWidth="1"/>
    <col min="13" max="13" width="19.00390625" style="0" customWidth="1"/>
    <col min="17" max="17" width="19.57421875" style="0" customWidth="1"/>
    <col min="20" max="20" width="10.28125" style="0" customWidth="1"/>
  </cols>
  <sheetData>
    <row r="1" spans="1:20" ht="15.75" customHeight="1">
      <c r="A1" s="1" t="s">
        <v>0</v>
      </c>
      <c r="B1" s="1"/>
      <c r="C1" s="1"/>
      <c r="D1" s="2" t="str">
        <f>K6</f>
        <v>Lecale </v>
      </c>
      <c r="E1" s="2"/>
      <c r="F1" s="2"/>
      <c r="G1" s="2"/>
      <c r="H1" s="2"/>
      <c r="I1" s="3">
        <f>'[1]Event Totals'!C66</f>
        <v>631</v>
      </c>
      <c r="J1" s="3"/>
      <c r="K1" s="4" t="str">
        <f>Q6</f>
        <v>East Cavan</v>
      </c>
      <c r="L1" s="4"/>
      <c r="M1" s="4"/>
      <c r="N1" s="4"/>
      <c r="O1" s="4"/>
      <c r="P1" s="4"/>
      <c r="Q1" s="4"/>
      <c r="R1" s="3">
        <f>'[1]Event Totals'!E66</f>
        <v>424</v>
      </c>
      <c r="S1" s="3"/>
      <c r="T1" s="3"/>
    </row>
    <row r="2" spans="1:20" ht="15.75" customHeight="1">
      <c r="A2" s="1"/>
      <c r="B2" s="1"/>
      <c r="C2" s="1"/>
      <c r="D2" s="2"/>
      <c r="E2" s="2"/>
      <c r="F2" s="2"/>
      <c r="G2" s="2"/>
      <c r="H2" s="2"/>
      <c r="I2" s="3"/>
      <c r="J2" s="3"/>
      <c r="K2" s="4"/>
      <c r="L2" s="4"/>
      <c r="M2" s="4"/>
      <c r="N2" s="4"/>
      <c r="O2" s="4"/>
      <c r="P2" s="4"/>
      <c r="Q2" s="4"/>
      <c r="R2" s="3"/>
      <c r="S2" s="3"/>
      <c r="T2" s="3"/>
    </row>
    <row r="3" spans="1:20" ht="12.75">
      <c r="A3" s="5"/>
      <c r="B3" s="6"/>
      <c r="C3" s="6"/>
      <c r="D3" s="6"/>
      <c r="E3" s="6"/>
      <c r="F3" s="6"/>
      <c r="G3" s="7" t="s">
        <v>1</v>
      </c>
      <c r="H3" s="7"/>
      <c r="I3" s="7" t="s">
        <v>2</v>
      </c>
      <c r="J3" s="7"/>
      <c r="K3" s="7" t="s">
        <v>3</v>
      </c>
      <c r="L3" s="7"/>
      <c r="M3" s="7"/>
      <c r="N3" s="7"/>
      <c r="O3" s="6"/>
      <c r="P3" s="6"/>
      <c r="Q3" s="6"/>
      <c r="R3" s="6"/>
      <c r="S3" s="6"/>
      <c r="T3" s="6"/>
    </row>
    <row r="4" spans="1:20" ht="15" customHeight="1">
      <c r="A4" s="5" t="s">
        <v>4</v>
      </c>
      <c r="B4" s="5"/>
      <c r="C4" s="8">
        <v>41692</v>
      </c>
      <c r="D4" s="6"/>
      <c r="E4" s="6"/>
      <c r="F4" s="6"/>
      <c r="G4" s="9" t="s">
        <v>5</v>
      </c>
      <c r="H4" s="9"/>
      <c r="I4" s="10">
        <v>1</v>
      </c>
      <c r="J4" s="11">
        <v>2</v>
      </c>
      <c r="K4" s="10">
        <v>1</v>
      </c>
      <c r="L4" s="12">
        <v>2</v>
      </c>
      <c r="M4" s="12">
        <v>3</v>
      </c>
      <c r="N4" s="11">
        <v>4</v>
      </c>
      <c r="O4" s="6"/>
      <c r="P4" s="6"/>
      <c r="Q4" s="6"/>
      <c r="R4" s="6"/>
      <c r="S4" s="6"/>
      <c r="T4" s="6"/>
    </row>
    <row r="5" spans="1:20" ht="15.75" customHeight="1">
      <c r="A5" s="5"/>
      <c r="B5" s="6"/>
      <c r="C5" s="6"/>
      <c r="D5" s="6"/>
      <c r="E5" s="6"/>
      <c r="F5" s="6"/>
      <c r="G5" s="13" t="s">
        <v>6</v>
      </c>
      <c r="H5" s="13"/>
      <c r="I5" s="14">
        <v>14</v>
      </c>
      <c r="J5" s="15">
        <v>10</v>
      </c>
      <c r="K5" s="14">
        <v>7</v>
      </c>
      <c r="L5" s="16">
        <v>5</v>
      </c>
      <c r="M5" s="16">
        <v>4</v>
      </c>
      <c r="N5" s="15">
        <v>3</v>
      </c>
      <c r="O5" s="6"/>
      <c r="P5" s="6"/>
      <c r="Q5" s="6"/>
      <c r="R5" s="6"/>
      <c r="S5" s="6"/>
      <c r="T5" s="6"/>
    </row>
    <row r="6" spans="1:20" ht="12.75">
      <c r="A6" s="7" t="str">
        <f>'[1]HomeTeamSheet'!C1</f>
        <v>Lecale </v>
      </c>
      <c r="B6" s="7"/>
      <c r="C6" s="7"/>
      <c r="D6" s="7"/>
      <c r="E6" s="7"/>
      <c r="F6" s="7"/>
      <c r="G6" s="7" t="str">
        <f>'[1]AwayTeamSheet'!C1</f>
        <v>East Cavan</v>
      </c>
      <c r="H6" s="7"/>
      <c r="I6" s="7"/>
      <c r="J6" s="7"/>
      <c r="K6" s="7" t="str">
        <f>A6</f>
        <v>Lecale </v>
      </c>
      <c r="L6" s="7"/>
      <c r="M6" s="7"/>
      <c r="N6" s="7"/>
      <c r="O6" s="7"/>
      <c r="P6" s="7"/>
      <c r="Q6" s="7" t="str">
        <f>G6</f>
        <v>East Cavan</v>
      </c>
      <c r="R6" s="7"/>
      <c r="S6" s="7"/>
      <c r="T6" s="7"/>
    </row>
    <row r="7" spans="1:20" ht="12.75">
      <c r="A7" s="17" t="s">
        <v>7</v>
      </c>
      <c r="B7" s="18" t="s">
        <v>8</v>
      </c>
      <c r="C7" s="19" t="s">
        <v>9</v>
      </c>
      <c r="D7" s="20" t="s">
        <v>5</v>
      </c>
      <c r="E7" s="21" t="s">
        <v>10</v>
      </c>
      <c r="F7" s="22" t="s">
        <v>6</v>
      </c>
      <c r="G7" s="23" t="s">
        <v>9</v>
      </c>
      <c r="H7" s="20" t="s">
        <v>5</v>
      </c>
      <c r="I7" s="21" t="s">
        <v>10</v>
      </c>
      <c r="J7" s="24" t="s">
        <v>6</v>
      </c>
      <c r="K7" s="17" t="s">
        <v>7</v>
      </c>
      <c r="L7" s="18" t="s">
        <v>8</v>
      </c>
      <c r="M7" s="19" t="s">
        <v>9</v>
      </c>
      <c r="N7" s="20" t="s">
        <v>5</v>
      </c>
      <c r="O7" s="21" t="s">
        <v>10</v>
      </c>
      <c r="P7" s="22" t="s">
        <v>6</v>
      </c>
      <c r="Q7" s="23" t="s">
        <v>9</v>
      </c>
      <c r="R7" s="20" t="s">
        <v>5</v>
      </c>
      <c r="S7" s="21" t="s">
        <v>10</v>
      </c>
      <c r="T7" s="22" t="s">
        <v>6</v>
      </c>
    </row>
    <row r="8" spans="1:20" ht="12.75">
      <c r="A8" s="25" t="s">
        <v>11</v>
      </c>
      <c r="B8" s="25"/>
      <c r="C8" s="25"/>
      <c r="D8" s="26" t="s">
        <v>12</v>
      </c>
      <c r="E8" s="26"/>
      <c r="F8" s="26"/>
      <c r="G8" s="26"/>
      <c r="H8" s="26"/>
      <c r="I8" s="26"/>
      <c r="J8" s="26"/>
      <c r="K8" s="27" t="s">
        <v>13</v>
      </c>
      <c r="L8" s="27"/>
      <c r="M8" s="27"/>
      <c r="N8" s="26" t="str">
        <f>D8</f>
        <v>Medley Relay</v>
      </c>
      <c r="O8" s="26"/>
      <c r="P8" s="26"/>
      <c r="Q8" s="26"/>
      <c r="R8" s="26"/>
      <c r="S8" s="26"/>
      <c r="T8" s="26"/>
    </row>
    <row r="9" spans="1:20" ht="22.5" customHeight="1">
      <c r="A9" s="28">
        <v>1</v>
      </c>
      <c r="B9" s="28" t="s">
        <v>14</v>
      </c>
      <c r="C9" s="29" t="str">
        <f>IF('[1]HomeTeamSheet'!D4="","",'[1]HomeTeamSheet'!D4)</f>
        <v>Amy Browning</v>
      </c>
      <c r="D9" s="30">
        <v>1</v>
      </c>
      <c r="E9" s="31" t="s">
        <v>15</v>
      </c>
      <c r="F9" s="32">
        <v>14</v>
      </c>
      <c r="G9" s="33" t="str">
        <f>IF('[1]AwayTeamSheet'!D4="","",'[1]AwayTeamSheet'!D4)</f>
        <v>Adrienne Keuck</v>
      </c>
      <c r="H9" s="30">
        <f>IF(D9="","",IF(D9=1,2,IF(OR(D9=2,D9="dq",D9="DQ",D9="dns",D9="DNS"),1,"")))</f>
        <v>2</v>
      </c>
      <c r="I9" s="31" t="s">
        <v>16</v>
      </c>
      <c r="J9" s="32">
        <v>10</v>
      </c>
      <c r="K9" s="28">
        <v>2</v>
      </c>
      <c r="L9" s="28" t="s">
        <v>14</v>
      </c>
      <c r="M9" s="29" t="str">
        <f>IF('[1]HomeTeamSheet'!I4="","",'[1]HomeTeamSheet'!I4)</f>
        <v>Jonathan Grey</v>
      </c>
      <c r="N9" s="30">
        <v>1</v>
      </c>
      <c r="O9" s="31" t="s">
        <v>17</v>
      </c>
      <c r="P9" s="32">
        <v>14</v>
      </c>
      <c r="Q9" s="33" t="str">
        <f>IF('[1]AwayTeamSheet'!I4="","",'[1]AwayTeamSheet'!I4)</f>
        <v>Mark Williamson</v>
      </c>
      <c r="R9" s="30">
        <f>IF(N9="","",IF(N9=1,2,IF(OR(N9=2,N9="dq",N9="DQ",N9="dns",N9="DNS"),1,"")))</f>
        <v>2</v>
      </c>
      <c r="S9" s="31" t="s">
        <v>18</v>
      </c>
      <c r="T9" s="32">
        <v>10</v>
      </c>
    </row>
    <row r="10" spans="1:20" ht="22.5" customHeight="1">
      <c r="A10" s="28"/>
      <c r="B10" s="28"/>
      <c r="C10" s="34" t="str">
        <f>IF('[1]HomeTeamSheet'!D5="","",'[1]HomeTeamSheet'!D5)</f>
        <v>Kate McCauley</v>
      </c>
      <c r="D10" s="30"/>
      <c r="E10" s="31"/>
      <c r="F10" s="32"/>
      <c r="G10" s="35" t="str">
        <f>IF('[1]AwayTeamSheet'!D5="","",'[1]AwayTeamSheet'!D5)</f>
        <v>Katie Mulvey</v>
      </c>
      <c r="H10" s="30"/>
      <c r="I10" s="31"/>
      <c r="J10" s="32"/>
      <c r="K10" s="28"/>
      <c r="L10" s="28"/>
      <c r="M10" s="34" t="str">
        <f>IF('[1]HomeTeamSheet'!I5="","",'[1]HomeTeamSheet'!I5)</f>
        <v>Adam Colgan</v>
      </c>
      <c r="N10" s="30"/>
      <c r="O10" s="31"/>
      <c r="P10" s="32"/>
      <c r="Q10" s="35" t="str">
        <f>IF('[1]AwayTeamSheet'!I5="","",'[1]AwayTeamSheet'!I5)</f>
        <v>Noah O'Sullivan</v>
      </c>
      <c r="R10" s="30"/>
      <c r="S10" s="31"/>
      <c r="T10" s="32"/>
    </row>
    <row r="11" spans="1:20" ht="22.5" customHeight="1">
      <c r="A11" s="28"/>
      <c r="B11" s="28"/>
      <c r="C11" s="34" t="str">
        <f>IF('[1]HomeTeamSheet'!D6="","",'[1]HomeTeamSheet'!D6)</f>
        <v>Roisin Clark</v>
      </c>
      <c r="D11" s="30"/>
      <c r="E11" s="31"/>
      <c r="F11" s="32"/>
      <c r="G11" s="35" t="str">
        <f>IF('[1]AwayTeamSheet'!D6="","",'[1]AwayTeamSheet'!D6)</f>
        <v>Elly McQuade</v>
      </c>
      <c r="H11" s="30"/>
      <c r="I11" s="31"/>
      <c r="J11" s="32"/>
      <c r="K11" s="28"/>
      <c r="L11" s="28"/>
      <c r="M11" s="34" t="str">
        <f>IF('[1]HomeTeamSheet'!I6="","",'[1]HomeTeamSheet'!I6)</f>
        <v>Daniel Mulholland</v>
      </c>
      <c r="N11" s="30"/>
      <c r="O11" s="31"/>
      <c r="P11" s="32"/>
      <c r="Q11" s="35" t="str">
        <f>IF('[1]AwayTeamSheet'!I6="","",'[1]AwayTeamSheet'!I6)</f>
        <v>Johann Behme</v>
      </c>
      <c r="R11" s="30"/>
      <c r="S11" s="31"/>
      <c r="T11" s="32"/>
    </row>
    <row r="12" spans="1:20" ht="23.25" customHeight="1">
      <c r="A12" s="28"/>
      <c r="B12" s="28"/>
      <c r="C12" s="36" t="str">
        <f>IF('[1]HomeTeamSheet'!D7="","",'[1]HomeTeamSheet'!D7)</f>
        <v>Ruby Tindall</v>
      </c>
      <c r="D12" s="30"/>
      <c r="E12" s="31"/>
      <c r="F12" s="32"/>
      <c r="G12" s="37" t="str">
        <f>IF('[1]AwayTeamSheet'!D7="","",'[1]AwayTeamSheet'!D7)</f>
        <v>Sarah McCullagh</v>
      </c>
      <c r="H12" s="30"/>
      <c r="I12" s="31"/>
      <c r="J12" s="32"/>
      <c r="K12" s="28"/>
      <c r="L12" s="28"/>
      <c r="M12" s="36" t="str">
        <f>IF('[1]HomeTeamSheet'!I7="","",'[1]HomeTeamSheet'!I7)</f>
        <v>Darragh Evans</v>
      </c>
      <c r="N12" s="30"/>
      <c r="O12" s="31"/>
      <c r="P12" s="32"/>
      <c r="Q12" s="35" t="str">
        <f>IF('[1]AwayTeamSheet'!I7="","",'[1]AwayTeamSheet'!I7)</f>
        <v>Glenn O'Sullivan</v>
      </c>
      <c r="R12" s="30"/>
      <c r="S12" s="31"/>
      <c r="T12" s="32"/>
    </row>
    <row r="13" spans="1:20" ht="22.5" customHeight="1">
      <c r="A13" s="28">
        <v>3</v>
      </c>
      <c r="B13" s="28" t="s">
        <v>19</v>
      </c>
      <c r="C13" s="29" t="str">
        <f>IF('[1]HomeTeamSheet'!D8="","",'[1]HomeTeamSheet'!D8)</f>
        <v>Chloe Galloway</v>
      </c>
      <c r="D13" s="30">
        <v>1</v>
      </c>
      <c r="E13" s="31" t="s">
        <v>20</v>
      </c>
      <c r="F13" s="32">
        <v>14</v>
      </c>
      <c r="G13" s="33" t="str">
        <f>IF('[1]AwayTeamSheet'!D8="","",'[1]AwayTeamSheet'!D8)</f>
        <v>Eva Boyle</v>
      </c>
      <c r="H13" s="30">
        <f>IF(D13="","",IF(D13=1,2,IF(OR(D13=2,D13="dq",D13="DQ",D13="dns",D13="DNS"),1,"")))</f>
        <v>2</v>
      </c>
      <c r="I13" s="31" t="s">
        <v>21</v>
      </c>
      <c r="J13" s="32">
        <v>10</v>
      </c>
      <c r="K13" s="28">
        <v>4</v>
      </c>
      <c r="L13" s="28" t="s">
        <v>19</v>
      </c>
      <c r="M13" s="29" t="str">
        <f>IF('[1]HomeTeamSheet'!I8="","",'[1]HomeTeamSheet'!I8)</f>
        <v>Ruari Murtagh</v>
      </c>
      <c r="N13" s="30">
        <v>1</v>
      </c>
      <c r="O13" s="31" t="s">
        <v>22</v>
      </c>
      <c r="P13" s="32">
        <v>14</v>
      </c>
      <c r="Q13" s="35" t="str">
        <f>IF('[1]AwayTeamSheet'!I8="","",'[1]AwayTeamSheet'!I8)</f>
        <v>Joseph Lee-McQuillan</v>
      </c>
      <c r="R13" s="30">
        <f>IF(N13="","",IF(N13=1,2,IF(OR(N13=2,N13="dq",N13="DQ",N13="dns",N13="DNS"),1,"")))</f>
        <v>2</v>
      </c>
      <c r="S13" s="31" t="s">
        <v>23</v>
      </c>
      <c r="T13" s="32">
        <v>10</v>
      </c>
    </row>
    <row r="14" spans="1:20" ht="22.5" customHeight="1">
      <c r="A14" s="28"/>
      <c r="B14" s="28"/>
      <c r="C14" s="34" t="str">
        <f>IF('[1]HomeTeamSheet'!D9="","",'[1]HomeTeamSheet'!D9)</f>
        <v>Anna Pentland</v>
      </c>
      <c r="D14" s="30"/>
      <c r="E14" s="31"/>
      <c r="F14" s="32"/>
      <c r="G14" s="35" t="str">
        <f>IF('[1]AwayTeamSheet'!D9="","",'[1]AwayTeamSheet'!D9)</f>
        <v>Mia Parsons</v>
      </c>
      <c r="H14" s="30"/>
      <c r="I14" s="31"/>
      <c r="J14" s="32"/>
      <c r="K14" s="28"/>
      <c r="L14" s="28"/>
      <c r="M14" s="34" t="str">
        <f>IF('[1]HomeTeamSheet'!I9="","",'[1]HomeTeamSheet'!I9)</f>
        <v>Tom Rodgers</v>
      </c>
      <c r="N14" s="30"/>
      <c r="O14" s="31"/>
      <c r="P14" s="32"/>
      <c r="Q14" s="35" t="str">
        <f>IF('[1]AwayTeamSheet'!I9="","",'[1]AwayTeamSheet'!I9)</f>
        <v>Barry Stratford</v>
      </c>
      <c r="R14" s="30"/>
      <c r="S14" s="31"/>
      <c r="T14" s="32"/>
    </row>
    <row r="15" spans="1:20" ht="22.5" customHeight="1">
      <c r="A15" s="28"/>
      <c r="B15" s="28"/>
      <c r="C15" s="34" t="str">
        <f>IF('[1]HomeTeamSheet'!D10="","",'[1]HomeTeamSheet'!D10)</f>
        <v>Sarah Glover</v>
      </c>
      <c r="D15" s="30"/>
      <c r="E15" s="31"/>
      <c r="F15" s="32"/>
      <c r="G15" s="35" t="str">
        <f>IF('[1]AwayTeamSheet'!D10="","",'[1]AwayTeamSheet'!D10)</f>
        <v>Aoife Moore</v>
      </c>
      <c r="H15" s="30"/>
      <c r="I15" s="31"/>
      <c r="J15" s="32"/>
      <c r="K15" s="28"/>
      <c r="L15" s="28"/>
      <c r="M15" s="34" t="str">
        <f>IF('[1]HomeTeamSheet'!I10="","",'[1]HomeTeamSheet'!I10)</f>
        <v>Aaron Cooper</v>
      </c>
      <c r="N15" s="30"/>
      <c r="O15" s="31"/>
      <c r="P15" s="32"/>
      <c r="Q15" s="35" t="str">
        <f>IF('[1]AwayTeamSheet'!I10="","",'[1]AwayTeamSheet'!I10)</f>
        <v>Daniel Stratford</v>
      </c>
      <c r="R15" s="30"/>
      <c r="S15" s="31"/>
      <c r="T15" s="32"/>
    </row>
    <row r="16" spans="1:20" ht="23.25" customHeight="1">
      <c r="A16" s="28"/>
      <c r="B16" s="28"/>
      <c r="C16" s="36" t="str">
        <f>IF('[1]HomeTeamSheet'!D11="","",'[1]HomeTeamSheet'!D11)</f>
        <v>Orla Mulholland</v>
      </c>
      <c r="D16" s="30"/>
      <c r="E16" s="31"/>
      <c r="F16" s="32"/>
      <c r="G16" s="37" t="str">
        <f>IF('[1]AwayTeamSheet'!D11="","",'[1]AwayTeamSheet'!D11)</f>
        <v>Grace Leddy</v>
      </c>
      <c r="H16" s="30"/>
      <c r="I16" s="31"/>
      <c r="J16" s="32"/>
      <c r="K16" s="28"/>
      <c r="L16" s="28"/>
      <c r="M16" s="36" t="str">
        <f>IF('[1]HomeTeamSheet'!I11="","",'[1]HomeTeamSheet'!I11)</f>
        <v>Philip George</v>
      </c>
      <c r="N16" s="30"/>
      <c r="O16" s="31"/>
      <c r="P16" s="32"/>
      <c r="Q16" s="37" t="str">
        <f>IF('[1]AwayTeamSheet'!I11="","",'[1]AwayTeamSheet'!I11)</f>
        <v>Luke O'Sullivan</v>
      </c>
      <c r="R16" s="30"/>
      <c r="S16" s="31"/>
      <c r="T16" s="32"/>
    </row>
    <row r="17" spans="1:20" ht="22.5" customHeight="1">
      <c r="A17" s="28">
        <v>5</v>
      </c>
      <c r="B17" s="28" t="s">
        <v>24</v>
      </c>
      <c r="C17" s="29" t="str">
        <f>IF('[1]HomeTeamSheet'!D12="","",'[1]HomeTeamSheet'!D12)</f>
        <v>Amy Godfrey</v>
      </c>
      <c r="D17" s="30">
        <v>1</v>
      </c>
      <c r="E17" s="31" t="s">
        <v>25</v>
      </c>
      <c r="F17" s="32">
        <v>14</v>
      </c>
      <c r="G17" s="33" t="str">
        <f>IF('[1]AwayTeamSheet'!D12="","",'[1]AwayTeamSheet'!D12)</f>
        <v>Laura O'Reilly</v>
      </c>
      <c r="H17" s="30">
        <f>IF(D17="","",IF(D17=1,2,IF(OR(D17=2,D17="dq",D17="DQ",D17="dns",D17="DNS"),1,"")))</f>
        <v>2</v>
      </c>
      <c r="I17" s="31" t="s">
        <v>26</v>
      </c>
      <c r="J17" s="32">
        <v>10</v>
      </c>
      <c r="K17" s="28">
        <v>6</v>
      </c>
      <c r="L17" s="28" t="s">
        <v>24</v>
      </c>
      <c r="M17" s="29" t="str">
        <f>IF('[1]HomeTeamSheet'!I12="","",'[1]HomeTeamSheet'!I12)</f>
        <v>Daniel Molloy</v>
      </c>
      <c r="N17" s="30">
        <v>1</v>
      </c>
      <c r="O17" s="31" t="s">
        <v>27</v>
      </c>
      <c r="P17" s="32">
        <v>14</v>
      </c>
      <c r="Q17" s="33">
        <f>IF('[1]AwayTeamSheet'!I12="","",'[1]AwayTeamSheet'!I12)</f>
      </c>
      <c r="R17" s="30"/>
      <c r="S17" s="31"/>
      <c r="T17" s="32">
        <v>0</v>
      </c>
    </row>
    <row r="18" spans="1:20" ht="22.5" customHeight="1">
      <c r="A18" s="28"/>
      <c r="B18" s="28"/>
      <c r="C18" s="34" t="str">
        <f>IF('[1]HomeTeamSheet'!D13="","",'[1]HomeTeamSheet'!D13)</f>
        <v>Megan Rodgers</v>
      </c>
      <c r="D18" s="30"/>
      <c r="E18" s="31"/>
      <c r="F18" s="32"/>
      <c r="G18" s="35" t="str">
        <f>IF('[1]AwayTeamSheet'!D13="","",'[1]AwayTeamSheet'!D13)</f>
        <v>Donna McGuirk</v>
      </c>
      <c r="H18" s="30"/>
      <c r="I18" s="31"/>
      <c r="J18" s="32"/>
      <c r="K18" s="28"/>
      <c r="L18" s="28"/>
      <c r="M18" s="34" t="str">
        <f>IF('[1]HomeTeamSheet'!I13="","",'[1]HomeTeamSheet'!I13)</f>
        <v>David Hunt</v>
      </c>
      <c r="N18" s="30"/>
      <c r="O18" s="31"/>
      <c r="P18" s="32"/>
      <c r="Q18" s="35">
        <f>IF('[1]AwayTeamSheet'!I13="","",'[1]AwayTeamSheet'!I13)</f>
      </c>
      <c r="R18" s="30"/>
      <c r="S18" s="31"/>
      <c r="T18" s="32"/>
    </row>
    <row r="19" spans="1:20" ht="22.5" customHeight="1">
      <c r="A19" s="28"/>
      <c r="B19" s="28"/>
      <c r="C19" s="34" t="str">
        <f>IF('[1]HomeTeamSheet'!D14="","",'[1]HomeTeamSheet'!D14)</f>
        <v>Niamh Corrigan</v>
      </c>
      <c r="D19" s="30"/>
      <c r="E19" s="31"/>
      <c r="F19" s="32"/>
      <c r="G19" s="35" t="str">
        <f>IF('[1]AwayTeamSheet'!D14="","",'[1]AwayTeamSheet'!D14)</f>
        <v>Leonie Keuck</v>
      </c>
      <c r="H19" s="30"/>
      <c r="I19" s="31"/>
      <c r="J19" s="32"/>
      <c r="K19" s="28"/>
      <c r="L19" s="28"/>
      <c r="M19" s="34" t="str">
        <f>IF('[1]HomeTeamSheet'!I14="","",'[1]HomeTeamSheet'!I14)</f>
        <v>Jamie Hamilton</v>
      </c>
      <c r="N19" s="30"/>
      <c r="O19" s="31"/>
      <c r="P19" s="32"/>
      <c r="Q19" s="35">
        <f>IF('[1]AwayTeamSheet'!I14="","",'[1]AwayTeamSheet'!I14)</f>
      </c>
      <c r="R19" s="30"/>
      <c r="S19" s="31"/>
      <c r="T19" s="32"/>
    </row>
    <row r="20" spans="1:20" ht="23.25" customHeight="1">
      <c r="A20" s="28"/>
      <c r="B20" s="28"/>
      <c r="C20" s="36" t="str">
        <f>IF('[1]HomeTeamSheet'!D15="","",'[1]HomeTeamSheet'!D15)</f>
        <v>Emma Smyth</v>
      </c>
      <c r="D20" s="30"/>
      <c r="E20" s="31"/>
      <c r="F20" s="32"/>
      <c r="G20" s="37" t="str">
        <f>IF('[1]AwayTeamSheet'!D15="","",'[1]AwayTeamSheet'!D15)</f>
        <v>Zoe Smith</v>
      </c>
      <c r="H20" s="30"/>
      <c r="I20" s="31"/>
      <c r="J20" s="32"/>
      <c r="K20" s="28"/>
      <c r="L20" s="28"/>
      <c r="M20" s="36" t="str">
        <f>IF('[1]HomeTeamSheet'!I15="","",'[1]HomeTeamSheet'!I15)</f>
        <v>Nicholas Cleave</v>
      </c>
      <c r="N20" s="30"/>
      <c r="O20" s="31"/>
      <c r="P20" s="32"/>
      <c r="Q20" s="37">
        <f>IF('[1]AwayTeamSheet'!I15="","",'[1]AwayTeamSheet'!I15)</f>
      </c>
      <c r="R20" s="30"/>
      <c r="S20" s="31"/>
      <c r="T20" s="32"/>
    </row>
    <row r="21" spans="1:20" ht="22.5" customHeight="1">
      <c r="A21" s="28">
        <v>7</v>
      </c>
      <c r="B21" s="28" t="s">
        <v>28</v>
      </c>
      <c r="C21" s="29" t="str">
        <f>IF('[1]HomeTeamSheet'!D16="","",'[1]HomeTeamSheet'!D16)</f>
        <v>Bethany Williamson</v>
      </c>
      <c r="D21" s="30">
        <v>1</v>
      </c>
      <c r="E21" s="31" t="s">
        <v>29</v>
      </c>
      <c r="F21" s="32">
        <v>14</v>
      </c>
      <c r="G21" s="33" t="str">
        <f>IF('[1]AwayTeamSheet'!D16="","",'[1]AwayTeamSheet'!D16)</f>
        <v>Sarah Kelly</v>
      </c>
      <c r="H21" s="30">
        <f>IF(D21="","",IF(D21=1,2,IF(OR(D21=2,D21="dq",D21="DQ",D21="dns",D21="DNS"),1,"")))</f>
        <v>2</v>
      </c>
      <c r="I21" s="31" t="s">
        <v>30</v>
      </c>
      <c r="J21" s="32">
        <v>10</v>
      </c>
      <c r="K21" s="28">
        <v>8</v>
      </c>
      <c r="L21" s="28" t="s">
        <v>28</v>
      </c>
      <c r="M21" s="29" t="str">
        <f>IF('[1]HomeTeamSheet'!I16="","",'[1]HomeTeamSheet'!I16)</f>
        <v>Jon Glover</v>
      </c>
      <c r="N21" s="30">
        <v>1</v>
      </c>
      <c r="O21" s="31" t="s">
        <v>31</v>
      </c>
      <c r="P21" s="32">
        <v>14</v>
      </c>
      <c r="Q21" s="33">
        <f>IF('[1]AwayTeamSheet'!I16="","",'[1]AwayTeamSheet'!I16)</f>
      </c>
      <c r="R21" s="30"/>
      <c r="S21" s="31"/>
      <c r="T21" s="32">
        <v>0</v>
      </c>
    </row>
    <row r="22" spans="1:20" ht="22.5" customHeight="1">
      <c r="A22" s="28"/>
      <c r="B22" s="28"/>
      <c r="C22" s="34" t="str">
        <f>IF('[1]HomeTeamSheet'!D17="","",'[1]HomeTeamSheet'!D17)</f>
        <v>Helen Smyth</v>
      </c>
      <c r="D22" s="30"/>
      <c r="E22" s="31"/>
      <c r="F22" s="32"/>
      <c r="G22" s="35" t="str">
        <f>IF('[1]AwayTeamSheet'!D17="","",'[1]AwayTeamSheet'!D17)</f>
        <v>Linda Ledwith</v>
      </c>
      <c r="H22" s="30"/>
      <c r="I22" s="31"/>
      <c r="J22" s="32"/>
      <c r="K22" s="28"/>
      <c r="L22" s="28"/>
      <c r="M22" s="34" t="str">
        <f>IF('[1]HomeTeamSheet'!I17="","",'[1]HomeTeamSheet'!I17)</f>
        <v>Jonathan Magilton</v>
      </c>
      <c r="N22" s="30"/>
      <c r="O22" s="31"/>
      <c r="P22" s="32"/>
      <c r="Q22" s="35">
        <f>IF('[1]AwayTeamSheet'!I17="","",'[1]AwayTeamSheet'!I17)</f>
      </c>
      <c r="R22" s="30"/>
      <c r="S22" s="31"/>
      <c r="T22" s="32"/>
    </row>
    <row r="23" spans="1:20" ht="22.5" customHeight="1">
      <c r="A23" s="28"/>
      <c r="B23" s="28"/>
      <c r="C23" s="34" t="str">
        <f>IF('[1]HomeTeamSheet'!D18="","",'[1]HomeTeamSheet'!D18)</f>
        <v>Keeva Naughton</v>
      </c>
      <c r="D23" s="30"/>
      <c r="E23" s="31"/>
      <c r="F23" s="32"/>
      <c r="G23" s="35" t="str">
        <f>IF('[1]AwayTeamSheet'!D18="","",'[1]AwayTeamSheet'!D18)</f>
        <v>Hayley Gunn</v>
      </c>
      <c r="H23" s="30"/>
      <c r="I23" s="31"/>
      <c r="J23" s="32"/>
      <c r="K23" s="28"/>
      <c r="L23" s="28"/>
      <c r="M23" s="34" t="str">
        <f>IF('[1]HomeTeamSheet'!I18="","",'[1]HomeTeamSheet'!I18)</f>
        <v>Richard Cleave</v>
      </c>
      <c r="N23" s="30"/>
      <c r="O23" s="31"/>
      <c r="P23" s="32"/>
      <c r="Q23" s="35">
        <f>IF('[1]AwayTeamSheet'!I18="","",'[1]AwayTeamSheet'!I18)</f>
      </c>
      <c r="R23" s="30"/>
      <c r="S23" s="31"/>
      <c r="T23" s="32"/>
    </row>
    <row r="24" spans="1:20" ht="23.25" customHeight="1">
      <c r="A24" s="28"/>
      <c r="B24" s="28"/>
      <c r="C24" s="36" t="str">
        <f>IF('[1]HomeTeamSheet'!D19="","",'[1]HomeTeamSheet'!D19)</f>
        <v>Ellen Erskine</v>
      </c>
      <c r="D24" s="30"/>
      <c r="E24" s="31"/>
      <c r="F24" s="32"/>
      <c r="G24" s="37" t="str">
        <f>IF('[1]AwayTeamSheet'!D19="","",'[1]AwayTeamSheet'!D19)</f>
        <v>Shauna O'Reilly</v>
      </c>
      <c r="H24" s="30"/>
      <c r="I24" s="31"/>
      <c r="J24" s="32"/>
      <c r="K24" s="28"/>
      <c r="L24" s="28"/>
      <c r="M24" s="36" t="str">
        <f>IF('[1]HomeTeamSheet'!I19="","",'[1]HomeTeamSheet'!I19)</f>
        <v>Patrick Black</v>
      </c>
      <c r="N24" s="30"/>
      <c r="O24" s="31"/>
      <c r="P24" s="32"/>
      <c r="Q24" s="37">
        <f>IF('[1]AwayTeamSheet'!I19="","",'[1]AwayTeamSheet'!I19)</f>
      </c>
      <c r="R24" s="30"/>
      <c r="S24" s="31"/>
      <c r="T24" s="32"/>
    </row>
    <row r="25" spans="1:20" ht="12.75">
      <c r="A25" s="38" t="s">
        <v>11</v>
      </c>
      <c r="B25" s="38"/>
      <c r="C25" s="38"/>
      <c r="D25" s="39" t="s">
        <v>32</v>
      </c>
      <c r="E25" s="39"/>
      <c r="F25" s="39"/>
      <c r="G25" s="39"/>
      <c r="H25" s="39"/>
      <c r="I25" s="39"/>
      <c r="J25" s="39"/>
      <c r="K25" s="38" t="s">
        <v>13</v>
      </c>
      <c r="L25" s="38"/>
      <c r="M25" s="38"/>
      <c r="N25" s="39" t="str">
        <f>D25</f>
        <v>Backstroke</v>
      </c>
      <c r="O25" s="39"/>
      <c r="P25" s="39"/>
      <c r="Q25" s="39"/>
      <c r="R25" s="39"/>
      <c r="S25" s="39"/>
      <c r="T25" s="39"/>
    </row>
    <row r="26" spans="1:20" ht="27" customHeight="1">
      <c r="A26" s="40">
        <v>9</v>
      </c>
      <c r="B26" s="41" t="s">
        <v>14</v>
      </c>
      <c r="C26" s="29" t="str">
        <f>IF('[1]HomeTeamSheet'!C20="","",'[1]HomeTeamSheet'!C20)</f>
        <v>Amy Browning</v>
      </c>
      <c r="D26" s="42">
        <v>4</v>
      </c>
      <c r="E26" s="43">
        <v>52.9</v>
      </c>
      <c r="F26" s="44">
        <f aca="true" t="shared" si="0" ref="F26:F37">IF(D26=1,7,IF(D26=2,5,IF(D26=3,4,IF(D26=4,3," "))))</f>
        <v>3</v>
      </c>
      <c r="G26" s="29" t="str">
        <f>IF('[1]AwayTeamSheet'!C20="","",'[1]AwayTeamSheet'!C20)</f>
        <v>Leanne Ledwith-Fitz</v>
      </c>
      <c r="H26" s="42"/>
      <c r="I26" s="43">
        <v>56.44</v>
      </c>
      <c r="J26" s="44" t="str">
        <f aca="true" t="shared" si="1" ref="J26:J37">IF(H26=1,7,IF(H26=2,5,IF(H26=3,4,IF(H26=4,3," "))))</f>
        <v> </v>
      </c>
      <c r="K26" s="40">
        <v>10</v>
      </c>
      <c r="L26" s="45" t="s">
        <v>14</v>
      </c>
      <c r="M26" s="29" t="str">
        <f>IF('[1]HomeTeamSheet'!H20="","",'[1]HomeTeamSheet'!H20)</f>
        <v>Adam Colgan</v>
      </c>
      <c r="N26" s="42">
        <v>2</v>
      </c>
      <c r="O26" s="43">
        <v>46.94</v>
      </c>
      <c r="P26" s="44">
        <f aca="true" t="shared" si="2" ref="P26:P37">IF(N26=1,7,IF(N26=2,5,IF(N26=3,4,IF(N26=4,3," "))))</f>
        <v>5</v>
      </c>
      <c r="Q26" s="46" t="str">
        <f>IF('[1]AwayTeamSheet'!H20="","",'[1]AwayTeamSheet'!H20)</f>
        <v>Noah O'Sullivan</v>
      </c>
      <c r="R26" s="42">
        <v>4</v>
      </c>
      <c r="S26" s="43" t="s">
        <v>33</v>
      </c>
      <c r="T26" s="44">
        <f aca="true" t="shared" si="3" ref="T26:T37">IF(R26=1,7,IF(R26=2,5,IF(R26=3,4,IF(R26=4,3," "))))</f>
        <v>3</v>
      </c>
    </row>
    <row r="27" spans="1:20" ht="27" customHeight="1">
      <c r="A27" s="40"/>
      <c r="B27" s="41"/>
      <c r="C27" s="34" t="str">
        <f>IF('[1]HomeTeamSheet'!D20="","",'[1]HomeTeamSheet'!D20)</f>
        <v>Kate McCauley</v>
      </c>
      <c r="D27" s="47">
        <v>2</v>
      </c>
      <c r="E27" s="48">
        <v>45.31</v>
      </c>
      <c r="F27" s="49">
        <f t="shared" si="0"/>
        <v>5</v>
      </c>
      <c r="G27" s="34" t="str">
        <f>IF('[1]AwayTeamSheet'!D20="","",'[1]AwayTeamSheet'!D20)</f>
        <v>Adrienne Keuck</v>
      </c>
      <c r="H27" s="47">
        <v>1</v>
      </c>
      <c r="I27" s="48">
        <v>44.13</v>
      </c>
      <c r="J27" s="49">
        <f t="shared" si="1"/>
        <v>7</v>
      </c>
      <c r="K27" s="40"/>
      <c r="L27" s="45"/>
      <c r="M27" s="34" t="str">
        <f>IF('[1]HomeTeamSheet'!I20="","",'[1]HomeTeamSheet'!I20)</f>
        <v>Daniel Mulholland</v>
      </c>
      <c r="N27" s="47">
        <v>1</v>
      </c>
      <c r="O27" s="48">
        <v>44.69</v>
      </c>
      <c r="P27" s="49">
        <f t="shared" si="2"/>
        <v>7</v>
      </c>
      <c r="Q27" s="50" t="str">
        <f>IF('[1]AwayTeamSheet'!I20="","",'[1]AwayTeamSheet'!I20)</f>
        <v>Mark Williamson</v>
      </c>
      <c r="R27" s="47">
        <v>3</v>
      </c>
      <c r="S27" s="48">
        <v>49.38</v>
      </c>
      <c r="T27" s="49">
        <f t="shared" si="3"/>
        <v>4</v>
      </c>
    </row>
    <row r="28" spans="1:20" ht="27.75" customHeight="1">
      <c r="A28" s="40"/>
      <c r="B28" s="41"/>
      <c r="C28" s="36">
        <f>IF('[1]HomeTeamSheet'!E20="","",'[1]HomeTeamSheet'!E20)</f>
      </c>
      <c r="D28" s="51"/>
      <c r="E28" s="52"/>
      <c r="F28" s="53" t="str">
        <f t="shared" si="0"/>
        <v> </v>
      </c>
      <c r="G28" s="36" t="str">
        <f>IF('[1]AwayTeamSheet'!E20="","",'[1]AwayTeamSheet'!E20)</f>
        <v>Katelyn Russell</v>
      </c>
      <c r="H28" s="51">
        <v>3</v>
      </c>
      <c r="I28" s="52">
        <v>51.41</v>
      </c>
      <c r="J28" s="53">
        <f t="shared" si="1"/>
        <v>4</v>
      </c>
      <c r="K28" s="40"/>
      <c r="L28" s="45"/>
      <c r="M28" s="36" t="str">
        <f>IF('[1]HomeTeamSheet'!J20="","",'[1]HomeTeamSheet'!J20)</f>
        <v>Jonathan Grey</v>
      </c>
      <c r="N28" s="51"/>
      <c r="O28" s="52">
        <v>49</v>
      </c>
      <c r="P28" s="53" t="str">
        <f t="shared" si="2"/>
        <v> </v>
      </c>
      <c r="Q28" s="54">
        <f>IF('[1]AwayTeamSheet'!J20="","",'[1]AwayTeamSheet'!J20)</f>
      </c>
      <c r="R28" s="51"/>
      <c r="S28" s="52"/>
      <c r="T28" s="53" t="str">
        <f t="shared" si="3"/>
        <v> </v>
      </c>
    </row>
    <row r="29" spans="1:20" ht="27" customHeight="1">
      <c r="A29" s="40">
        <v>11</v>
      </c>
      <c r="B29" s="41" t="s">
        <v>19</v>
      </c>
      <c r="C29" s="29" t="str">
        <f>IF('[1]HomeTeamSheet'!C21="","",'[1]HomeTeamSheet'!C21)</f>
        <v>Sarah Glover</v>
      </c>
      <c r="D29" s="42">
        <v>3</v>
      </c>
      <c r="E29" s="43">
        <v>39.59</v>
      </c>
      <c r="F29" s="44">
        <f t="shared" si="0"/>
        <v>4</v>
      </c>
      <c r="G29" s="29" t="str">
        <f>IF('[1]AwayTeamSheet'!C21="","",'[1]AwayTeamSheet'!C21)</f>
        <v>Karen Sheckleton</v>
      </c>
      <c r="H29" s="42"/>
      <c r="I29" s="43">
        <v>53.03</v>
      </c>
      <c r="J29" s="44" t="str">
        <f t="shared" si="1"/>
        <v> </v>
      </c>
      <c r="K29" s="40">
        <v>12</v>
      </c>
      <c r="L29" s="45" t="s">
        <v>19</v>
      </c>
      <c r="M29" s="29" t="str">
        <f>IF('[1]HomeTeamSheet'!H21="","",'[1]HomeTeamSheet'!H21)</f>
        <v>Ruari Murtagh</v>
      </c>
      <c r="N29" s="42"/>
      <c r="O29" s="43">
        <v>46.94</v>
      </c>
      <c r="P29" s="44" t="str">
        <f t="shared" si="2"/>
        <v> </v>
      </c>
      <c r="Q29" s="46" t="str">
        <f>IF('[1]AwayTeamSheet'!H21="","",'[1]AwayTeamSheet'!H21)</f>
        <v>Daniel Stratford</v>
      </c>
      <c r="R29" s="42">
        <v>2</v>
      </c>
      <c r="S29" s="43">
        <v>43.41</v>
      </c>
      <c r="T29" s="44">
        <f t="shared" si="3"/>
        <v>5</v>
      </c>
    </row>
    <row r="30" spans="1:20" ht="27" customHeight="1">
      <c r="A30" s="40"/>
      <c r="B30" s="41"/>
      <c r="C30" s="34" t="str">
        <f>IF('[1]HomeTeamSheet'!D21="","",'[1]HomeTeamSheet'!D21)</f>
        <v>Chloe Galloway</v>
      </c>
      <c r="D30" s="47">
        <v>1</v>
      </c>
      <c r="E30" s="48">
        <v>37.1</v>
      </c>
      <c r="F30" s="49">
        <f t="shared" si="0"/>
        <v>7</v>
      </c>
      <c r="G30" s="34" t="str">
        <f>IF('[1]AwayTeamSheet'!D21="","",'[1]AwayTeamSheet'!D21)</f>
        <v>Eva Boyle</v>
      </c>
      <c r="H30" s="47">
        <v>2</v>
      </c>
      <c r="I30" s="48">
        <v>37.25</v>
      </c>
      <c r="J30" s="49">
        <f t="shared" si="1"/>
        <v>5</v>
      </c>
      <c r="K30" s="40"/>
      <c r="L30" s="45"/>
      <c r="M30" s="34" t="str">
        <f>IF('[1]HomeTeamSheet'!I21="","",'[1]HomeTeamSheet'!I21)</f>
        <v>Aaron Cooper</v>
      </c>
      <c r="N30" s="47">
        <v>1</v>
      </c>
      <c r="O30" s="48">
        <v>40.25</v>
      </c>
      <c r="P30" s="49">
        <f t="shared" si="2"/>
        <v>7</v>
      </c>
      <c r="Q30" s="50" t="str">
        <f>IF('[1]AwayTeamSheet'!I21="","",'[1]AwayTeamSheet'!I21)</f>
        <v>Joseph Lee-McQuillan</v>
      </c>
      <c r="R30" s="47">
        <v>4</v>
      </c>
      <c r="S30" s="48">
        <v>48.16</v>
      </c>
      <c r="T30" s="49">
        <f t="shared" si="3"/>
        <v>3</v>
      </c>
    </row>
    <row r="31" spans="1:20" ht="27.75" customHeight="1">
      <c r="A31" s="40"/>
      <c r="B31" s="41"/>
      <c r="C31" s="36">
        <f>IF('[1]HomeTeamSheet'!E21="","",'[1]HomeTeamSheet'!E21)</f>
      </c>
      <c r="D31" s="51"/>
      <c r="E31" s="52"/>
      <c r="F31" s="53" t="str">
        <f t="shared" si="0"/>
        <v> </v>
      </c>
      <c r="G31" s="36" t="str">
        <f>IF('[1]AwayTeamSheet'!E21="","",'[1]AwayTeamSheet'!E21)</f>
        <v>Mia Parsons</v>
      </c>
      <c r="H31" s="51">
        <v>4</v>
      </c>
      <c r="I31" s="52">
        <v>47.86</v>
      </c>
      <c r="J31" s="53">
        <f t="shared" si="1"/>
        <v>3</v>
      </c>
      <c r="K31" s="40"/>
      <c r="L31" s="45"/>
      <c r="M31" s="36" t="str">
        <f>IF('[1]HomeTeamSheet'!J21="","",'[1]HomeTeamSheet'!J21)</f>
        <v>Aidan McCauley</v>
      </c>
      <c r="N31" s="51">
        <v>3</v>
      </c>
      <c r="O31" s="52">
        <v>46.44</v>
      </c>
      <c r="P31" s="53">
        <f t="shared" si="2"/>
        <v>4</v>
      </c>
      <c r="Q31" s="54">
        <f>IF('[1]AwayTeamSheet'!J21="","",'[1]AwayTeamSheet'!J21)</f>
      </c>
      <c r="R31" s="51"/>
      <c r="S31" s="52"/>
      <c r="T31" s="53" t="str">
        <f t="shared" si="3"/>
        <v> </v>
      </c>
    </row>
    <row r="32" spans="1:20" ht="27" customHeight="1">
      <c r="A32" s="40">
        <v>13</v>
      </c>
      <c r="B32" s="41" t="s">
        <v>24</v>
      </c>
      <c r="C32" s="29" t="str">
        <f>IF('[1]HomeTeamSheet'!C22="","",'[1]HomeTeamSheet'!C22)</f>
        <v>Emer Curran</v>
      </c>
      <c r="D32" s="42">
        <v>4</v>
      </c>
      <c r="E32" s="43">
        <v>41.56</v>
      </c>
      <c r="F32" s="44">
        <f t="shared" si="0"/>
        <v>3</v>
      </c>
      <c r="G32" s="29" t="str">
        <f>IF('[1]AwayTeamSheet'!C22="","",'[1]AwayTeamSheet'!C22)</f>
        <v>Zoe Smith</v>
      </c>
      <c r="H32" s="42">
        <v>2</v>
      </c>
      <c r="I32" s="43">
        <v>38.75</v>
      </c>
      <c r="J32" s="44">
        <f t="shared" si="1"/>
        <v>5</v>
      </c>
      <c r="K32" s="40">
        <v>14</v>
      </c>
      <c r="L32" s="45" t="s">
        <v>24</v>
      </c>
      <c r="M32" s="29" t="str">
        <f>IF('[1]HomeTeamSheet'!H22="","",'[1]HomeTeamSheet'!H22)</f>
        <v>Jamie Hamilton</v>
      </c>
      <c r="N32" s="42">
        <v>2</v>
      </c>
      <c r="O32" s="43">
        <v>39.19</v>
      </c>
      <c r="P32" s="44">
        <f t="shared" si="2"/>
        <v>5</v>
      </c>
      <c r="Q32" s="46" t="str">
        <f>IF('[1]AwayTeamSheet'!H22="","",'[1]AwayTeamSheet'!H22)</f>
        <v>Sean Redmond</v>
      </c>
      <c r="R32" s="42">
        <v>4</v>
      </c>
      <c r="S32" s="43">
        <v>40.94</v>
      </c>
      <c r="T32" s="44">
        <f t="shared" si="3"/>
        <v>3</v>
      </c>
    </row>
    <row r="33" spans="1:20" ht="27" customHeight="1">
      <c r="A33" s="40"/>
      <c r="B33" s="41"/>
      <c r="C33" s="34" t="str">
        <f>IF('[1]HomeTeamSheet'!D22="","",'[1]HomeTeamSheet'!D22)</f>
        <v>Amy Godfrey </v>
      </c>
      <c r="D33" s="47">
        <v>1</v>
      </c>
      <c r="E33" s="48">
        <v>37.32</v>
      </c>
      <c r="F33" s="49">
        <f t="shared" si="0"/>
        <v>7</v>
      </c>
      <c r="G33" s="34" t="str">
        <f>IF('[1]AwayTeamSheet'!D22="","",'[1]AwayTeamSheet'!D22)</f>
        <v>Donna McGuirk</v>
      </c>
      <c r="H33" s="47">
        <v>3</v>
      </c>
      <c r="I33" s="48">
        <v>40.62</v>
      </c>
      <c r="J33" s="49">
        <f t="shared" si="1"/>
        <v>4</v>
      </c>
      <c r="K33" s="40"/>
      <c r="L33" s="45"/>
      <c r="M33" s="34" t="str">
        <f>IF('[1]HomeTeamSheet'!I22="","",'[1]HomeTeamSheet'!I22)</f>
        <v>Nicholas Cleave</v>
      </c>
      <c r="N33" s="47"/>
      <c r="O33" s="48">
        <v>40.44</v>
      </c>
      <c r="P33" s="49" t="str">
        <f t="shared" si="2"/>
        <v> </v>
      </c>
      <c r="Q33" s="50" t="str">
        <f>IF('[1]AwayTeamSheet'!I22="","",'[1]AwayTeamSheet'!I22)</f>
        <v>Craig Stratford</v>
      </c>
      <c r="R33" s="47">
        <v>1</v>
      </c>
      <c r="S33" s="48">
        <v>37.93</v>
      </c>
      <c r="T33" s="49">
        <f t="shared" si="3"/>
        <v>7</v>
      </c>
    </row>
    <row r="34" spans="1:20" ht="27.75" customHeight="1">
      <c r="A34" s="40"/>
      <c r="B34" s="41"/>
      <c r="C34" s="36">
        <f>IF('[1]HomeTeamSheet'!E22="","",'[1]HomeTeamSheet'!E22)</f>
      </c>
      <c r="D34" s="51"/>
      <c r="E34" s="52"/>
      <c r="F34" s="53" t="str">
        <f t="shared" si="0"/>
        <v> </v>
      </c>
      <c r="G34" s="36" t="str">
        <f>IF('[1]AwayTeamSheet'!E22="","",'[1]AwayTeamSheet'!E22)</f>
        <v>Laura O'Reilly</v>
      </c>
      <c r="H34" s="51"/>
      <c r="I34" s="52">
        <v>51.62</v>
      </c>
      <c r="J34" s="53" t="str">
        <f t="shared" si="1"/>
        <v> </v>
      </c>
      <c r="K34" s="40"/>
      <c r="L34" s="45"/>
      <c r="M34" s="36" t="str">
        <f>IF('[1]HomeTeamSheet'!J22="","",'[1]HomeTeamSheet'!J22)</f>
        <v>Joseph Healy</v>
      </c>
      <c r="N34" s="51">
        <v>3</v>
      </c>
      <c r="O34" s="52">
        <v>40.32</v>
      </c>
      <c r="P34" s="53">
        <f t="shared" si="2"/>
        <v>4</v>
      </c>
      <c r="Q34" s="54">
        <f>IF('[1]AwayTeamSheet'!J22="","",'[1]AwayTeamSheet'!J22)</f>
      </c>
      <c r="R34" s="51"/>
      <c r="S34" s="52"/>
      <c r="T34" s="53" t="str">
        <f t="shared" si="3"/>
        <v> </v>
      </c>
    </row>
    <row r="35" spans="1:20" ht="27" customHeight="1">
      <c r="A35" s="40">
        <v>15</v>
      </c>
      <c r="B35" s="41" t="s">
        <v>28</v>
      </c>
      <c r="C35" s="29" t="str">
        <f>IF('[1]HomeTeamSheet'!C23="","",'[1]HomeTeamSheet'!C23)</f>
        <v>Laura Murphy</v>
      </c>
      <c r="D35" s="42">
        <v>4</v>
      </c>
      <c r="E35" s="43">
        <v>42.88</v>
      </c>
      <c r="F35" s="44">
        <f t="shared" si="0"/>
        <v>3</v>
      </c>
      <c r="G35" s="29" t="str">
        <f>IF('[1]AwayTeamSheet'!C23="","",'[1]AwayTeamSheet'!C23)</f>
        <v>Sarah Kelly</v>
      </c>
      <c r="H35" s="42">
        <v>1</v>
      </c>
      <c r="I35" s="43">
        <v>37.07</v>
      </c>
      <c r="J35" s="44">
        <f t="shared" si="1"/>
        <v>7</v>
      </c>
      <c r="K35" s="40">
        <v>16</v>
      </c>
      <c r="L35" s="45" t="s">
        <v>28</v>
      </c>
      <c r="M35" s="29" t="str">
        <f>IF('[1]HomeTeamSheet'!H23="","",'[1]HomeTeamSheet'!H23)</f>
        <v>Richard Cleave</v>
      </c>
      <c r="N35" s="42">
        <v>1</v>
      </c>
      <c r="O35" s="43">
        <v>35.66</v>
      </c>
      <c r="P35" s="44">
        <f t="shared" si="2"/>
        <v>7</v>
      </c>
      <c r="Q35" s="46">
        <f>IF('[1]AwayTeamSheet'!H23="","",'[1]AwayTeamSheet'!H23)</f>
      </c>
      <c r="R35" s="42"/>
      <c r="S35" s="43"/>
      <c r="T35" s="44" t="str">
        <f t="shared" si="3"/>
        <v> </v>
      </c>
    </row>
    <row r="36" spans="1:20" ht="27" customHeight="1">
      <c r="A36" s="40"/>
      <c r="B36" s="41"/>
      <c r="C36" s="34" t="str">
        <f>IF('[1]HomeTeamSheet'!D23="","",'[1]HomeTeamSheet'!D23)</f>
        <v>Bethany Williamson</v>
      </c>
      <c r="D36" s="47">
        <v>2</v>
      </c>
      <c r="E36" s="48">
        <v>37.41</v>
      </c>
      <c r="F36" s="49">
        <f t="shared" si="0"/>
        <v>5</v>
      </c>
      <c r="G36" s="34" t="str">
        <f>IF('[1]AwayTeamSheet'!D23="","",'[1]AwayTeamSheet'!D23)</f>
        <v>Hayley Gunn</v>
      </c>
      <c r="H36" s="47">
        <v>3</v>
      </c>
      <c r="I36" s="48">
        <v>38</v>
      </c>
      <c r="J36" s="49">
        <f t="shared" si="1"/>
        <v>4</v>
      </c>
      <c r="K36" s="40"/>
      <c r="L36" s="45"/>
      <c r="M36" s="34" t="str">
        <f>IF('[1]HomeTeamSheet'!I23="","",'[1]HomeTeamSheet'!I23)</f>
        <v>Jon Glover</v>
      </c>
      <c r="N36" s="47">
        <v>2</v>
      </c>
      <c r="O36" s="48">
        <v>34.79</v>
      </c>
      <c r="P36" s="49">
        <f t="shared" si="2"/>
        <v>5</v>
      </c>
      <c r="Q36" s="50">
        <f>IF('[1]AwayTeamSheet'!I23="","",'[1]AwayTeamSheet'!I23)</f>
      </c>
      <c r="R36" s="47"/>
      <c r="S36" s="48"/>
      <c r="T36" s="49" t="str">
        <f t="shared" si="3"/>
        <v> </v>
      </c>
    </row>
    <row r="37" spans="1:20" ht="27.75" customHeight="1">
      <c r="A37" s="40"/>
      <c r="B37" s="41"/>
      <c r="C37" s="36">
        <f>IF('[1]HomeTeamSheet'!E23="","",'[1]HomeTeamSheet'!E23)</f>
      </c>
      <c r="D37" s="51"/>
      <c r="E37" s="52"/>
      <c r="F37" s="53" t="str">
        <f t="shared" si="0"/>
        <v> </v>
      </c>
      <c r="G37" s="36" t="str">
        <f>IF('[1]AwayTeamSheet'!E23="","",'[1]AwayTeamSheet'!E23)</f>
        <v>Shauna O'Reilly</v>
      </c>
      <c r="H37" s="51"/>
      <c r="I37" s="52">
        <v>47.81</v>
      </c>
      <c r="J37" s="53" t="str">
        <f t="shared" si="1"/>
        <v> </v>
      </c>
      <c r="K37" s="40"/>
      <c r="L37" s="45"/>
      <c r="M37" s="36" t="str">
        <f>IF('[1]HomeTeamSheet'!J23="","",'[1]HomeTeamSheet'!J23)</f>
        <v>Diarmuid Curran</v>
      </c>
      <c r="N37" s="51"/>
      <c r="O37" s="52">
        <v>40.16</v>
      </c>
      <c r="P37" s="53" t="str">
        <f t="shared" si="2"/>
        <v> </v>
      </c>
      <c r="Q37" s="54">
        <f>IF('[1]AwayTeamSheet'!J23="","",'[1]AwayTeamSheet'!J23)</f>
      </c>
      <c r="R37" s="51"/>
      <c r="S37" s="52"/>
      <c r="T37" s="53" t="str">
        <f t="shared" si="3"/>
        <v> </v>
      </c>
    </row>
    <row r="38" spans="1:20" ht="12.75">
      <c r="A38" s="38" t="s">
        <v>11</v>
      </c>
      <c r="B38" s="38"/>
      <c r="C38" s="38"/>
      <c r="D38" s="39" t="s">
        <v>34</v>
      </c>
      <c r="E38" s="39"/>
      <c r="F38" s="39"/>
      <c r="G38" s="39"/>
      <c r="H38" s="39"/>
      <c r="I38" s="39"/>
      <c r="J38" s="39"/>
      <c r="K38" s="38" t="s">
        <v>13</v>
      </c>
      <c r="L38" s="38"/>
      <c r="M38" s="38"/>
      <c r="N38" s="39" t="str">
        <f>D38</f>
        <v>Breaststroke</v>
      </c>
      <c r="O38" s="39"/>
      <c r="P38" s="39"/>
      <c r="Q38" s="39"/>
      <c r="R38" s="39"/>
      <c r="S38" s="39"/>
      <c r="T38" s="39"/>
    </row>
    <row r="39" spans="1:20" ht="27" customHeight="1">
      <c r="A39" s="40">
        <v>17</v>
      </c>
      <c r="B39" s="41" t="s">
        <v>14</v>
      </c>
      <c r="C39" s="29" t="str">
        <f>IF('[1]HomeTeamSheet'!C24="","",'[1]HomeTeamSheet'!C24)</f>
        <v>Ruby Tindall</v>
      </c>
      <c r="D39" s="42">
        <v>2</v>
      </c>
      <c r="E39" s="43">
        <v>50.15</v>
      </c>
      <c r="F39" s="44">
        <f aca="true" t="shared" si="4" ref="F39:F50">IF(D39=1,7,IF(D39=2,5,IF(D39=3,4,IF(D39=4,3," "))))</f>
        <v>5</v>
      </c>
      <c r="G39" s="29" t="str">
        <f>IF('[1]AwayTeamSheet'!C24="","",'[1]AwayTeamSheet'!C24)</f>
        <v>Katie Mulvey</v>
      </c>
      <c r="H39" s="42">
        <v>4</v>
      </c>
      <c r="I39" s="43">
        <v>54.25</v>
      </c>
      <c r="J39" s="44">
        <f aca="true" t="shared" si="5" ref="J39:J50">IF(H39=1,7,IF(H39=2,5,IF(H39=3,4,IF(H39=4,3," "))))</f>
        <v>3</v>
      </c>
      <c r="K39" s="40">
        <v>18</v>
      </c>
      <c r="L39" s="45" t="s">
        <v>14</v>
      </c>
      <c r="M39" s="29" t="str">
        <f>IF('[1]HomeTeamSheet'!H24="","",'[1]HomeTeamSheet'!H24)</f>
        <v>Ciaran Lundy</v>
      </c>
      <c r="N39" s="42">
        <v>2</v>
      </c>
      <c r="O39" s="43">
        <v>59.82</v>
      </c>
      <c r="P39" s="44">
        <f aca="true" t="shared" si="6" ref="P39:P50">IF(N39=1,7,IF(N39=2,5,IF(N39=3,4,IF(N39=4,3," "))))</f>
        <v>5</v>
      </c>
      <c r="Q39" s="46" t="str">
        <f>IF('[1]AwayTeamSheet'!H24="","",'[1]AwayTeamSheet'!H24)</f>
        <v>Glenn O'Sullivan</v>
      </c>
      <c r="R39" s="42">
        <v>3</v>
      </c>
      <c r="S39" s="43" t="s">
        <v>35</v>
      </c>
      <c r="T39" s="44">
        <f aca="true" t="shared" si="7" ref="T39:T50">IF(R39=1,7,IF(R39=2,5,IF(R39=3,4,IF(R39=4,3," "))))</f>
        <v>4</v>
      </c>
    </row>
    <row r="40" spans="1:20" ht="27" customHeight="1">
      <c r="A40" s="40"/>
      <c r="B40" s="41"/>
      <c r="C40" s="34" t="str">
        <f>IF('[1]HomeTeamSheet'!D24="","",'[1]HomeTeamSheet'!D24)</f>
        <v>Kate McCauley</v>
      </c>
      <c r="D40" s="47">
        <v>1</v>
      </c>
      <c r="E40" s="48">
        <v>47.06</v>
      </c>
      <c r="F40" s="49">
        <f t="shared" si="4"/>
        <v>7</v>
      </c>
      <c r="G40" s="34" t="str">
        <f>IF('[1]AwayTeamSheet'!D24="","",'[1]AwayTeamSheet'!D24)</f>
        <v>Sarah McCullagh</v>
      </c>
      <c r="H40" s="47">
        <v>3</v>
      </c>
      <c r="I40" s="48">
        <v>50.82</v>
      </c>
      <c r="J40" s="49">
        <f t="shared" si="5"/>
        <v>4</v>
      </c>
      <c r="K40" s="40"/>
      <c r="L40" s="45"/>
      <c r="M40" s="34" t="str">
        <f>IF('[1]HomeTeamSheet'!I24="","",'[1]HomeTeamSheet'!I24)</f>
        <v>Daniel Mulholland</v>
      </c>
      <c r="N40" s="47">
        <v>1</v>
      </c>
      <c r="O40" s="48">
        <v>48.13</v>
      </c>
      <c r="P40" s="49">
        <f t="shared" si="6"/>
        <v>7</v>
      </c>
      <c r="Q40" s="50" t="str">
        <f>IF('[1]AwayTeamSheet'!I24="","",'[1]AwayTeamSheet'!I24)</f>
        <v>Noah O'Sullivan</v>
      </c>
      <c r="R40" s="47">
        <v>4</v>
      </c>
      <c r="S40" s="48" t="s">
        <v>36</v>
      </c>
      <c r="T40" s="49">
        <f t="shared" si="7"/>
        <v>3</v>
      </c>
    </row>
    <row r="41" spans="1:20" ht="27.75" customHeight="1">
      <c r="A41" s="40"/>
      <c r="B41" s="41"/>
      <c r="C41" s="36">
        <f>IF('[1]HomeTeamSheet'!E24="","",'[1]HomeTeamSheet'!E24)</f>
      </c>
      <c r="D41" s="51"/>
      <c r="E41" s="52"/>
      <c r="F41" s="53" t="str">
        <f t="shared" si="4"/>
        <v> </v>
      </c>
      <c r="G41" s="36" t="str">
        <f>IF('[1]AwayTeamSheet'!E24="","",'[1]AwayTeamSheet'!E24)</f>
        <v>Sorsha Cooney</v>
      </c>
      <c r="H41" s="51"/>
      <c r="I41" s="52" t="s">
        <v>37</v>
      </c>
      <c r="J41" s="53" t="str">
        <f t="shared" si="5"/>
        <v> </v>
      </c>
      <c r="K41" s="40"/>
      <c r="L41" s="45"/>
      <c r="M41" s="36" t="str">
        <f>IF('[1]HomeTeamSheet'!J24="","",'[1]HomeTeamSheet'!J24)</f>
        <v>David Corrie</v>
      </c>
      <c r="N41" s="51"/>
      <c r="O41" s="52" t="s">
        <v>38</v>
      </c>
      <c r="P41" s="53" t="str">
        <f t="shared" si="6"/>
        <v> </v>
      </c>
      <c r="Q41" s="54">
        <f>IF('[1]AwayTeamSheet'!J24="","",'[1]AwayTeamSheet'!J24)</f>
      </c>
      <c r="R41" s="51"/>
      <c r="S41" s="52"/>
      <c r="T41" s="53" t="str">
        <f t="shared" si="7"/>
        <v> </v>
      </c>
    </row>
    <row r="42" spans="1:20" ht="27" customHeight="1">
      <c r="A42" s="40">
        <v>19</v>
      </c>
      <c r="B42" s="41" t="s">
        <v>19</v>
      </c>
      <c r="C42" s="29" t="str">
        <f>IF('[1]HomeTeamSheet'!C25="","",'[1]HomeTeamSheet'!C25)</f>
        <v>Laura Molloy</v>
      </c>
      <c r="D42" s="42">
        <v>3</v>
      </c>
      <c r="E42" s="43">
        <v>51.21</v>
      </c>
      <c r="F42" s="44">
        <f t="shared" si="4"/>
        <v>4</v>
      </c>
      <c r="G42" s="29" t="str">
        <f>IF('[1]AwayTeamSheet'!C25="","",'[1]AwayTeamSheet'!C25)</f>
        <v>Niamh Kelly</v>
      </c>
      <c r="H42" s="42">
        <v>4</v>
      </c>
      <c r="I42" s="43">
        <v>58.32</v>
      </c>
      <c r="J42" s="44">
        <f t="shared" si="5"/>
        <v>3</v>
      </c>
      <c r="K42" s="40">
        <v>20</v>
      </c>
      <c r="L42" s="45" t="s">
        <v>19</v>
      </c>
      <c r="M42" s="29" t="str">
        <f>IF('[1]HomeTeamSheet'!H25="","",'[1]HomeTeamSheet'!H25)</f>
        <v>Tom Rodgers</v>
      </c>
      <c r="N42" s="42"/>
      <c r="O42" s="43">
        <v>49</v>
      </c>
      <c r="P42" s="44" t="str">
        <f t="shared" si="6"/>
        <v> </v>
      </c>
      <c r="Q42" s="46" t="str">
        <f>IF('[1]AwayTeamSheet'!H25="","",'[1]AwayTeamSheet'!H25)</f>
        <v>Barry Stratford</v>
      </c>
      <c r="R42" s="42">
        <v>4</v>
      </c>
      <c r="S42" s="43" t="s">
        <v>39</v>
      </c>
      <c r="T42" s="44">
        <f t="shared" si="7"/>
        <v>3</v>
      </c>
    </row>
    <row r="43" spans="1:20" ht="27" customHeight="1">
      <c r="A43" s="40"/>
      <c r="B43" s="41"/>
      <c r="C43" s="34" t="str">
        <f>IF('[1]HomeTeamSheet'!D25="","",'[1]HomeTeamSheet'!D25)</f>
        <v>Sarah Glover</v>
      </c>
      <c r="D43" s="47">
        <v>1</v>
      </c>
      <c r="E43" s="48">
        <v>42.1</v>
      </c>
      <c r="F43" s="49">
        <f t="shared" si="4"/>
        <v>7</v>
      </c>
      <c r="G43" s="34" t="str">
        <f>IF('[1]AwayTeamSheet'!D25="","",'[1]AwayTeamSheet'!D25)</f>
        <v>Mia Parsons</v>
      </c>
      <c r="H43" s="47">
        <v>2</v>
      </c>
      <c r="I43" s="48">
        <v>50.87</v>
      </c>
      <c r="J43" s="49">
        <f t="shared" si="5"/>
        <v>5</v>
      </c>
      <c r="K43" s="40"/>
      <c r="L43" s="45"/>
      <c r="M43" s="34" t="str">
        <f>IF('[1]HomeTeamSheet'!I25="","",'[1]HomeTeamSheet'!I25)</f>
        <v>Aaron Cooper</v>
      </c>
      <c r="N43" s="47">
        <v>1</v>
      </c>
      <c r="O43" s="48">
        <v>42.75</v>
      </c>
      <c r="P43" s="49">
        <f t="shared" si="6"/>
        <v>7</v>
      </c>
      <c r="Q43" s="50" t="str">
        <f>IF('[1]AwayTeamSheet'!I25="","",'[1]AwayTeamSheet'!I25)</f>
        <v>Luke O'Sullivan</v>
      </c>
      <c r="R43" s="47">
        <v>3</v>
      </c>
      <c r="S43" s="48">
        <v>49.42</v>
      </c>
      <c r="T43" s="49">
        <f t="shared" si="7"/>
        <v>4</v>
      </c>
    </row>
    <row r="44" spans="1:20" ht="27.75" customHeight="1">
      <c r="A44" s="40"/>
      <c r="B44" s="41"/>
      <c r="C44" s="36">
        <f>IF('[1]HomeTeamSheet'!E25="","",'[1]HomeTeamSheet'!E25)</f>
      </c>
      <c r="D44" s="51"/>
      <c r="E44" s="52"/>
      <c r="F44" s="53" t="str">
        <f t="shared" si="4"/>
        <v> </v>
      </c>
      <c r="G44" s="36" t="str">
        <f>IF('[1]AwayTeamSheet'!E25="","",'[1]AwayTeamSheet'!E25)</f>
        <v>Rachel Alexander</v>
      </c>
      <c r="H44" s="51"/>
      <c r="I44" s="52">
        <v>58.79</v>
      </c>
      <c r="J44" s="53" t="str">
        <f t="shared" si="5"/>
        <v> </v>
      </c>
      <c r="K44" s="40"/>
      <c r="L44" s="45"/>
      <c r="M44" s="36" t="str">
        <f>IF('[1]HomeTeamSheet'!J25="","",'[1]HomeTeamSheet'!J25)</f>
        <v>Jack Martin</v>
      </c>
      <c r="N44" s="51">
        <v>2</v>
      </c>
      <c r="O44" s="52">
        <v>46.53</v>
      </c>
      <c r="P44" s="53">
        <f t="shared" si="6"/>
        <v>5</v>
      </c>
      <c r="Q44" s="54">
        <f>IF('[1]AwayTeamSheet'!J25="","",'[1]AwayTeamSheet'!J25)</f>
      </c>
      <c r="R44" s="51"/>
      <c r="S44" s="52"/>
      <c r="T44" s="53" t="str">
        <f t="shared" si="7"/>
        <v> </v>
      </c>
    </row>
    <row r="45" spans="1:20" ht="27" customHeight="1">
      <c r="A45" s="40">
        <v>21</v>
      </c>
      <c r="B45" s="41" t="s">
        <v>24</v>
      </c>
      <c r="C45" s="29" t="str">
        <f>IF('[1]HomeTeamSheet'!C26="","",'[1]HomeTeamSheet'!C26)</f>
        <v>Katie Lundy</v>
      </c>
      <c r="D45" s="42">
        <v>2</v>
      </c>
      <c r="E45" s="43">
        <v>44.44</v>
      </c>
      <c r="F45" s="44">
        <f t="shared" si="4"/>
        <v>5</v>
      </c>
      <c r="G45" s="29" t="str">
        <f>IF('[1]AwayTeamSheet'!C26="","",'[1]AwayTeamSheet'!C26)</f>
        <v>Zoe Smith</v>
      </c>
      <c r="H45" s="42">
        <v>3</v>
      </c>
      <c r="I45" s="43">
        <v>46.75</v>
      </c>
      <c r="J45" s="44">
        <f t="shared" si="5"/>
        <v>4</v>
      </c>
      <c r="K45" s="40">
        <v>22</v>
      </c>
      <c r="L45" s="45" t="s">
        <v>24</v>
      </c>
      <c r="M45" s="29" t="str">
        <f>IF('[1]HomeTeamSheet'!H26="","",'[1]HomeTeamSheet'!H26)</f>
        <v>David Hunt</v>
      </c>
      <c r="N45" s="42"/>
      <c r="O45" s="43">
        <v>44.84</v>
      </c>
      <c r="P45" s="44" t="str">
        <f t="shared" si="6"/>
        <v> </v>
      </c>
      <c r="Q45" s="46" t="str">
        <f>IF('[1]AwayTeamSheet'!H26="","",'[1]AwayTeamSheet'!H26)</f>
        <v>Craig Straford</v>
      </c>
      <c r="R45" s="42">
        <v>3</v>
      </c>
      <c r="S45" s="43">
        <v>46.81</v>
      </c>
      <c r="T45" s="44">
        <f t="shared" si="7"/>
        <v>4</v>
      </c>
    </row>
    <row r="46" spans="1:20" ht="27" customHeight="1">
      <c r="A46" s="40"/>
      <c r="B46" s="41"/>
      <c r="C46" s="34" t="str">
        <f>IF('[1]HomeTeamSheet'!D26="","",'[1]HomeTeamSheet'!D26)</f>
        <v>Megan Rodgers</v>
      </c>
      <c r="D46" s="47">
        <v>1</v>
      </c>
      <c r="E46" s="48">
        <v>42.44</v>
      </c>
      <c r="F46" s="49">
        <f t="shared" si="4"/>
        <v>7</v>
      </c>
      <c r="G46" s="34" t="str">
        <f>IF('[1]AwayTeamSheet'!D26="","",'[1]AwayTeamSheet'!D26)</f>
        <v>Donna McGuirk</v>
      </c>
      <c r="H46" s="47">
        <v>4</v>
      </c>
      <c r="I46" s="48">
        <v>48.32</v>
      </c>
      <c r="J46" s="49">
        <f t="shared" si="5"/>
        <v>3</v>
      </c>
      <c r="K46" s="40"/>
      <c r="L46" s="45"/>
      <c r="M46" s="34" t="str">
        <f>IF('[1]HomeTeamSheet'!I26="","",'[1]HomeTeamSheet'!I26)</f>
        <v>Jamie Hamilton</v>
      </c>
      <c r="N46" s="47">
        <v>1</v>
      </c>
      <c r="O46" s="48">
        <v>43.12</v>
      </c>
      <c r="P46" s="49">
        <f t="shared" si="6"/>
        <v>7</v>
      </c>
      <c r="Q46" s="50" t="str">
        <f>IF('[1]AwayTeamSheet'!I26="","",'[1]AwayTeamSheet'!I26)</f>
        <v>Joe Monahan</v>
      </c>
      <c r="R46" s="47">
        <v>4</v>
      </c>
      <c r="S46" s="48">
        <v>48.95</v>
      </c>
      <c r="T46" s="49">
        <f t="shared" si="7"/>
        <v>3</v>
      </c>
    </row>
    <row r="47" spans="1:20" ht="27.75" customHeight="1">
      <c r="A47" s="40"/>
      <c r="B47" s="41"/>
      <c r="C47" s="36" t="str">
        <f>IF('[1]HomeTeamSheet'!E26="","",'[1]HomeTeamSheet'!E26)</f>
        <v>Emer Curran </v>
      </c>
      <c r="D47" s="51"/>
      <c r="E47" s="52">
        <v>51.78</v>
      </c>
      <c r="F47" s="53" t="str">
        <f t="shared" si="4"/>
        <v> </v>
      </c>
      <c r="G47" s="36">
        <f>IF('[1]AwayTeamSheet'!E26="","",'[1]AwayTeamSheet'!E26)</f>
      </c>
      <c r="H47" s="51"/>
      <c r="I47" s="52"/>
      <c r="J47" s="53" t="str">
        <f t="shared" si="5"/>
        <v> </v>
      </c>
      <c r="K47" s="40"/>
      <c r="L47" s="45"/>
      <c r="M47" s="36" t="str">
        <f>IF('[1]HomeTeamSheet'!J26="","",'[1]HomeTeamSheet'!J26)</f>
        <v>Daniel Molloy</v>
      </c>
      <c r="N47" s="51">
        <v>2</v>
      </c>
      <c r="O47" s="52">
        <v>43.36</v>
      </c>
      <c r="P47" s="53">
        <f t="shared" si="6"/>
        <v>5</v>
      </c>
      <c r="Q47" s="54">
        <f>IF('[1]AwayTeamSheet'!J26="","",'[1]AwayTeamSheet'!J26)</f>
      </c>
      <c r="R47" s="51"/>
      <c r="S47" s="52"/>
      <c r="T47" s="53" t="str">
        <f t="shared" si="7"/>
        <v> </v>
      </c>
    </row>
    <row r="48" spans="1:20" ht="27" customHeight="1">
      <c r="A48" s="40">
        <v>23</v>
      </c>
      <c r="B48" s="41" t="s">
        <v>28</v>
      </c>
      <c r="C48" s="29" t="str">
        <f>IF('[1]HomeTeamSheet'!C27="","",'[1]HomeTeamSheet'!C27)</f>
        <v>Keeva Naughton</v>
      </c>
      <c r="D48" s="42">
        <v>2</v>
      </c>
      <c r="E48" s="43">
        <v>45</v>
      </c>
      <c r="F48" s="44">
        <f t="shared" si="4"/>
        <v>5</v>
      </c>
      <c r="G48" s="29" t="str">
        <f>IF('[1]AwayTeamSheet'!C27="","",'[1]AwayTeamSheet'!C27)</f>
        <v>Shauna O'Reilly</v>
      </c>
      <c r="H48" s="42">
        <v>4</v>
      </c>
      <c r="I48" s="43">
        <v>50.97</v>
      </c>
      <c r="J48" s="44">
        <f t="shared" si="5"/>
        <v>3</v>
      </c>
      <c r="K48" s="40">
        <v>24</v>
      </c>
      <c r="L48" s="45" t="s">
        <v>28</v>
      </c>
      <c r="M48" s="29" t="str">
        <f>IF('[1]HomeTeamSheet'!H27="","",'[1]HomeTeamSheet'!H27)</f>
        <v>Conor Mahoney</v>
      </c>
      <c r="N48" s="42">
        <v>1</v>
      </c>
      <c r="O48" s="43">
        <v>37.85</v>
      </c>
      <c r="P48" s="44">
        <f t="shared" si="6"/>
        <v>7</v>
      </c>
      <c r="Q48" s="46">
        <f>IF('[1]AwayTeamSheet'!H27="","",'[1]AwayTeamSheet'!H27)</f>
      </c>
      <c r="R48" s="42"/>
      <c r="S48" s="43"/>
      <c r="T48" s="44" t="str">
        <f t="shared" si="7"/>
        <v> </v>
      </c>
    </row>
    <row r="49" spans="1:20" ht="27" customHeight="1">
      <c r="A49" s="40"/>
      <c r="B49" s="41"/>
      <c r="C49" s="34" t="str">
        <f>IF('[1]HomeTeamSheet'!D27="","",'[1]HomeTeamSheet'!D27)</f>
        <v>Helen Smyth</v>
      </c>
      <c r="D49" s="47">
        <v>1</v>
      </c>
      <c r="E49" s="48">
        <v>43.72</v>
      </c>
      <c r="F49" s="49">
        <f t="shared" si="4"/>
        <v>7</v>
      </c>
      <c r="G49" s="34" t="str">
        <f>IF('[1]AwayTeamSheet'!D27="","",'[1]AwayTeamSheet'!D27)</f>
        <v>Linda Ledwith</v>
      </c>
      <c r="H49" s="47">
        <v>3</v>
      </c>
      <c r="I49" s="48">
        <v>48.87</v>
      </c>
      <c r="J49" s="49">
        <f t="shared" si="5"/>
        <v>4</v>
      </c>
      <c r="K49" s="40"/>
      <c r="L49" s="45"/>
      <c r="M49" s="34" t="str">
        <f>IF('[1]HomeTeamSheet'!I27="","",'[1]HomeTeamSheet'!I27)</f>
        <v>Peter Hunt</v>
      </c>
      <c r="N49" s="47"/>
      <c r="O49" s="48">
        <v>42.38</v>
      </c>
      <c r="P49" s="49" t="str">
        <f t="shared" si="6"/>
        <v> </v>
      </c>
      <c r="Q49" s="50">
        <f>IF('[1]AwayTeamSheet'!I27="","",'[1]AwayTeamSheet'!I27)</f>
      </c>
      <c r="R49" s="47"/>
      <c r="S49" s="48"/>
      <c r="T49" s="49" t="str">
        <f t="shared" si="7"/>
        <v> </v>
      </c>
    </row>
    <row r="50" spans="1:20" ht="27.75" customHeight="1">
      <c r="A50" s="40"/>
      <c r="B50" s="41"/>
      <c r="C50" s="36" t="str">
        <f>IF('[1]HomeTeamSheet'!E27="","",'[1]HomeTeamSheet'!E27)</f>
        <v>Laura Dagens</v>
      </c>
      <c r="D50" s="51"/>
      <c r="E50" s="52">
        <v>57.69</v>
      </c>
      <c r="F50" s="53" t="str">
        <f t="shared" si="4"/>
        <v> </v>
      </c>
      <c r="G50" s="36">
        <f>IF('[1]AwayTeamSheet'!E27="","",'[1]AwayTeamSheet'!E27)</f>
      </c>
      <c r="H50" s="51"/>
      <c r="I50" s="52"/>
      <c r="J50" s="53" t="str">
        <f t="shared" si="5"/>
        <v> </v>
      </c>
      <c r="K50" s="40"/>
      <c r="L50" s="45"/>
      <c r="M50" s="36" t="str">
        <f>IF('[1]HomeTeamSheet'!J27="","",'[1]HomeTeamSheet'!J27)</f>
        <v>Jonathan Magilton</v>
      </c>
      <c r="N50" s="51">
        <v>2</v>
      </c>
      <c r="O50" s="52">
        <v>40.97</v>
      </c>
      <c r="P50" s="53">
        <f t="shared" si="6"/>
        <v>5</v>
      </c>
      <c r="Q50" s="54">
        <f>IF('[1]AwayTeamSheet'!J27="","",'[1]AwayTeamSheet'!J27)</f>
      </c>
      <c r="R50" s="51"/>
      <c r="S50" s="52"/>
      <c r="T50" s="53" t="str">
        <f t="shared" si="7"/>
        <v> </v>
      </c>
    </row>
    <row r="51" spans="1:20" ht="12.75">
      <c r="A51" s="38" t="s">
        <v>11</v>
      </c>
      <c r="B51" s="38"/>
      <c r="C51" s="38"/>
      <c r="D51" s="39" t="s">
        <v>40</v>
      </c>
      <c r="E51" s="39"/>
      <c r="F51" s="39"/>
      <c r="G51" s="39"/>
      <c r="H51" s="39"/>
      <c r="I51" s="39"/>
      <c r="J51" s="39"/>
      <c r="K51" s="38" t="s">
        <v>13</v>
      </c>
      <c r="L51" s="38"/>
      <c r="M51" s="38"/>
      <c r="N51" s="39" t="str">
        <f>D51</f>
        <v>Butterfly</v>
      </c>
      <c r="O51" s="39"/>
      <c r="P51" s="39"/>
      <c r="Q51" s="39"/>
      <c r="R51" s="39"/>
      <c r="S51" s="39"/>
      <c r="T51" s="39"/>
    </row>
    <row r="52" spans="1:20" ht="27" customHeight="1">
      <c r="A52" s="40">
        <v>25</v>
      </c>
      <c r="B52" s="41" t="s">
        <v>14</v>
      </c>
      <c r="C52" s="29" t="str">
        <f>IF('[1]HomeTeamSheet'!C28="","",'[1]HomeTeamSheet'!C28)</f>
        <v>Amy Browning</v>
      </c>
      <c r="D52" s="42">
        <v>2</v>
      </c>
      <c r="E52" s="43">
        <v>46.72</v>
      </c>
      <c r="F52" s="44">
        <f aca="true" t="shared" si="8" ref="F52:F63">IF(D52=1,7,IF(D52=2,5,IF(D52=3,4,IF(D52=4,3," "))))</f>
        <v>5</v>
      </c>
      <c r="G52" s="29" t="str">
        <f>IF('[1]AwayTeamSheet'!C28="","",'[1]AwayTeamSheet'!C28)</f>
        <v>Sarah McCullagh</v>
      </c>
      <c r="H52" s="42"/>
      <c r="I52" s="43">
        <v>54</v>
      </c>
      <c r="J52" s="44" t="str">
        <f aca="true" t="shared" si="9" ref="J52:J63">IF(H52=1,7,IF(H52=2,5,IF(H52=3,4,IF(H52=4,3," "))))</f>
        <v> </v>
      </c>
      <c r="K52" s="40">
        <v>26</v>
      </c>
      <c r="L52" s="45" t="s">
        <v>14</v>
      </c>
      <c r="M52" s="29" t="str">
        <f>IF('[1]HomeTeamSheet'!H28="","",'[1]HomeTeamSheet'!H28)</f>
        <v>Tom Williamson</v>
      </c>
      <c r="N52" s="42"/>
      <c r="O52" s="43">
        <v>59.43</v>
      </c>
      <c r="P52" s="44" t="str">
        <f aca="true" t="shared" si="10" ref="P52:P63">IF(N52=1,7,IF(N52=2,5,IF(N52=3,4,IF(N52=4,3," "))))</f>
        <v> </v>
      </c>
      <c r="Q52" s="46" t="str">
        <f>IF('[1]AwayTeamSheet'!H28="","",'[1]AwayTeamSheet'!H28)</f>
        <v>Glenn O'Sullivan</v>
      </c>
      <c r="R52" s="42">
        <v>4</v>
      </c>
      <c r="S52" s="43" t="s">
        <v>41</v>
      </c>
      <c r="T52" s="44">
        <f aca="true" t="shared" si="11" ref="T52:T63">IF(R52=1,7,IF(R52=2,5,IF(R52=3,4,IF(R52=4,3," "))))</f>
        <v>3</v>
      </c>
    </row>
    <row r="53" spans="1:20" ht="27" customHeight="1">
      <c r="A53" s="40"/>
      <c r="B53" s="41"/>
      <c r="C53" s="34" t="str">
        <f>IF('[1]HomeTeamSheet'!D28="","",'[1]HomeTeamSheet'!D28)</f>
        <v>Roisin Clark</v>
      </c>
      <c r="D53" s="47">
        <v>3</v>
      </c>
      <c r="E53" s="48">
        <v>48.28</v>
      </c>
      <c r="F53" s="49">
        <f t="shared" si="8"/>
        <v>4</v>
      </c>
      <c r="G53" s="34" t="str">
        <f>IF('[1]AwayTeamSheet'!D28="","",'[1]AwayTeamSheet'!D28)</f>
        <v>Adrienne Keuck</v>
      </c>
      <c r="H53" s="47">
        <v>4</v>
      </c>
      <c r="I53" s="48">
        <v>51.24</v>
      </c>
      <c r="J53" s="49">
        <f t="shared" si="9"/>
        <v>3</v>
      </c>
      <c r="K53" s="40"/>
      <c r="L53" s="45"/>
      <c r="M53" s="34" t="str">
        <f>IF('[1]HomeTeamSheet'!I28="","",'[1]HomeTeamSheet'!I28)</f>
        <v>Daniel Mulholland</v>
      </c>
      <c r="N53" s="47">
        <v>1</v>
      </c>
      <c r="O53" s="48">
        <v>40.75</v>
      </c>
      <c r="P53" s="49">
        <f t="shared" si="10"/>
        <v>7</v>
      </c>
      <c r="Q53" s="50" t="str">
        <f>IF('[1]AwayTeamSheet'!I28="","",'[1]AwayTeamSheet'!I28)</f>
        <v>Mark Williamson</v>
      </c>
      <c r="R53" s="47">
        <v>2</v>
      </c>
      <c r="S53" s="48">
        <v>54.72</v>
      </c>
      <c r="T53" s="49">
        <f t="shared" si="11"/>
        <v>5</v>
      </c>
    </row>
    <row r="54" spans="1:20" ht="27.75" customHeight="1">
      <c r="A54" s="40"/>
      <c r="B54" s="41"/>
      <c r="C54" s="36">
        <f>IF('[1]HomeTeamSheet'!E28="","",'[1]HomeTeamSheet'!E28)</f>
      </c>
      <c r="D54" s="51"/>
      <c r="E54" s="52"/>
      <c r="F54" s="53" t="str">
        <f t="shared" si="8"/>
        <v> </v>
      </c>
      <c r="G54" s="36" t="str">
        <f>IF('[1]AwayTeamSheet'!E28="","",'[1]AwayTeamSheet'!E28)</f>
        <v>Elly McQuade</v>
      </c>
      <c r="H54" s="51">
        <v>1</v>
      </c>
      <c r="I54" s="52">
        <v>46.73</v>
      </c>
      <c r="J54" s="53">
        <f t="shared" si="9"/>
        <v>7</v>
      </c>
      <c r="K54" s="40"/>
      <c r="L54" s="45"/>
      <c r="M54" s="36" t="str">
        <f>IF('[1]HomeTeamSheet'!J28="","",'[1]HomeTeamSheet'!J28)</f>
        <v>Darragh Evans</v>
      </c>
      <c r="N54" s="51">
        <v>3</v>
      </c>
      <c r="O54" s="52">
        <v>56.92</v>
      </c>
      <c r="P54" s="53">
        <f t="shared" si="10"/>
        <v>4</v>
      </c>
      <c r="Q54" s="54">
        <f>IF('[1]AwayTeamSheet'!J28="","",'[1]AwayTeamSheet'!J28)</f>
      </c>
      <c r="R54" s="51"/>
      <c r="S54" s="52"/>
      <c r="T54" s="53" t="str">
        <f t="shared" si="11"/>
        <v> </v>
      </c>
    </row>
    <row r="55" spans="1:20" ht="27" customHeight="1">
      <c r="A55" s="40">
        <v>27</v>
      </c>
      <c r="B55" s="41" t="s">
        <v>19</v>
      </c>
      <c r="C55" s="29" t="str">
        <f>IF('[1]HomeTeamSheet'!C29="","",'[1]HomeTeamSheet'!C29)</f>
        <v>Chloe Galloway</v>
      </c>
      <c r="D55" s="42">
        <v>2</v>
      </c>
      <c r="E55" s="43">
        <v>36.94</v>
      </c>
      <c r="F55" s="44">
        <f t="shared" si="8"/>
        <v>5</v>
      </c>
      <c r="G55" s="29" t="str">
        <f>IF('[1]AwayTeamSheet'!C29="","",'[1]AwayTeamSheet'!C29)</f>
        <v>Niamh Kelly</v>
      </c>
      <c r="H55" s="42">
        <v>4</v>
      </c>
      <c r="I55" s="43">
        <v>58.9</v>
      </c>
      <c r="J55" s="44">
        <f t="shared" si="9"/>
        <v>3</v>
      </c>
      <c r="K55" s="40">
        <v>28</v>
      </c>
      <c r="L55" s="45" t="s">
        <v>19</v>
      </c>
      <c r="M55" s="29" t="str">
        <f>IF('[1]HomeTeamSheet'!H29="","",'[1]HomeTeamSheet'!H29)</f>
        <v>Aidan McCauley</v>
      </c>
      <c r="N55" s="42">
        <v>4</v>
      </c>
      <c r="O55" s="43">
        <v>48.43</v>
      </c>
      <c r="P55" s="44">
        <f t="shared" si="10"/>
        <v>3</v>
      </c>
      <c r="Q55" s="46" t="str">
        <f>IF('[1]AwayTeamSheet'!H29="","",'[1]AwayTeamSheet'!H29)</f>
        <v>Daniel Stratford</v>
      </c>
      <c r="R55" s="42">
        <v>3</v>
      </c>
      <c r="S55" s="43">
        <v>47.68</v>
      </c>
      <c r="T55" s="44">
        <f t="shared" si="11"/>
        <v>4</v>
      </c>
    </row>
    <row r="56" spans="1:20" ht="27" customHeight="1">
      <c r="A56" s="40"/>
      <c r="B56" s="41"/>
      <c r="C56" s="34" t="str">
        <f>IF('[1]HomeTeamSheet'!D29="","",'[1]HomeTeamSheet'!D29)</f>
        <v>Sarah Glover</v>
      </c>
      <c r="D56" s="47">
        <v>1</v>
      </c>
      <c r="E56" s="48">
        <v>36.15</v>
      </c>
      <c r="F56" s="49">
        <f t="shared" si="8"/>
        <v>7</v>
      </c>
      <c r="G56" s="34" t="str">
        <f>IF('[1]AwayTeamSheet'!D29="","",'[1]AwayTeamSheet'!D29)</f>
        <v>Aoife Moore</v>
      </c>
      <c r="H56" s="47">
        <v>3</v>
      </c>
      <c r="I56" s="48">
        <v>40.14</v>
      </c>
      <c r="J56" s="49">
        <f t="shared" si="9"/>
        <v>4</v>
      </c>
      <c r="K56" s="40"/>
      <c r="L56" s="45"/>
      <c r="M56" s="34" t="str">
        <f>IF('[1]HomeTeamSheet'!I29="","",'[1]HomeTeamSheet'!I29)</f>
        <v>Aaron Cooper</v>
      </c>
      <c r="N56" s="47">
        <v>1</v>
      </c>
      <c r="O56" s="48">
        <v>39.62</v>
      </c>
      <c r="P56" s="49">
        <f t="shared" si="10"/>
        <v>7</v>
      </c>
      <c r="Q56" s="50" t="str">
        <f>IF('[1]AwayTeamSheet'!I29="","",'[1]AwayTeamSheet'!I29)</f>
        <v>Luke O'Sullivan</v>
      </c>
      <c r="R56" s="47">
        <v>2</v>
      </c>
      <c r="S56" s="48">
        <v>45.96</v>
      </c>
      <c r="T56" s="49">
        <f t="shared" si="11"/>
        <v>5</v>
      </c>
    </row>
    <row r="57" spans="1:20" ht="27.75" customHeight="1">
      <c r="A57" s="40"/>
      <c r="B57" s="41"/>
      <c r="C57" s="36">
        <f>IF('[1]HomeTeamSheet'!E29="","",'[1]HomeTeamSheet'!E29)</f>
      </c>
      <c r="D57" s="51"/>
      <c r="E57" s="52"/>
      <c r="F57" s="53" t="str">
        <f t="shared" si="8"/>
        <v> </v>
      </c>
      <c r="G57" s="36" t="str">
        <f>IF('[1]AwayTeamSheet'!E29="","",'[1]AwayTeamSheet'!E29)</f>
        <v>Rachel Alexander</v>
      </c>
      <c r="H57" s="51"/>
      <c r="I57" s="52" t="s">
        <v>42</v>
      </c>
      <c r="J57" s="53" t="str">
        <f t="shared" si="9"/>
        <v> </v>
      </c>
      <c r="K57" s="40"/>
      <c r="L57" s="45"/>
      <c r="M57" s="36" t="str">
        <f>IF('[1]HomeTeamSheet'!J29="","",'[1]HomeTeamSheet'!J29)</f>
        <v>Philip George</v>
      </c>
      <c r="N57" s="51"/>
      <c r="O57" s="52">
        <v>49</v>
      </c>
      <c r="P57" s="53" t="str">
        <f t="shared" si="10"/>
        <v> </v>
      </c>
      <c r="Q57" s="54">
        <f>IF('[1]AwayTeamSheet'!J29="","",'[1]AwayTeamSheet'!J29)</f>
      </c>
      <c r="R57" s="51"/>
      <c r="S57" s="52"/>
      <c r="T57" s="53" t="str">
        <f t="shared" si="11"/>
        <v> </v>
      </c>
    </row>
    <row r="58" spans="1:20" ht="27" customHeight="1">
      <c r="A58" s="40">
        <v>29</v>
      </c>
      <c r="B58" s="41" t="s">
        <v>24</v>
      </c>
      <c r="C58" s="29" t="str">
        <f>IF('[1]HomeTeamSheet'!C30="","",'[1]HomeTeamSheet'!C30)</f>
        <v>Megan Rodgers</v>
      </c>
      <c r="D58" s="42">
        <v>4</v>
      </c>
      <c r="E58" s="43">
        <v>39.22</v>
      </c>
      <c r="F58" s="44">
        <f t="shared" si="8"/>
        <v>3</v>
      </c>
      <c r="G58" s="29" t="str">
        <f>IF('[1]AwayTeamSheet'!C30="","",'[1]AwayTeamSheet'!C30)</f>
        <v>Zoe Smith</v>
      </c>
      <c r="H58" s="42">
        <v>3</v>
      </c>
      <c r="I58" s="43">
        <v>38.16</v>
      </c>
      <c r="J58" s="44">
        <f t="shared" si="9"/>
        <v>4</v>
      </c>
      <c r="K58" s="40">
        <v>30</v>
      </c>
      <c r="L58" s="45" t="s">
        <v>24</v>
      </c>
      <c r="M58" s="29" t="str">
        <f>IF('[1]HomeTeamSheet'!H30="","",'[1]HomeTeamSheet'!H30)</f>
        <v>Daniel Molloy</v>
      </c>
      <c r="N58" s="42">
        <v>1</v>
      </c>
      <c r="O58" s="43">
        <v>35.38</v>
      </c>
      <c r="P58" s="44">
        <f t="shared" si="10"/>
        <v>7</v>
      </c>
      <c r="Q58" s="46" t="str">
        <f>IF('[1]AwayTeamSheet'!H30="","",'[1]AwayTeamSheet'!H30)</f>
        <v>Sean Redmond</v>
      </c>
      <c r="R58" s="42">
        <v>4</v>
      </c>
      <c r="S58" s="43">
        <v>38.63</v>
      </c>
      <c r="T58" s="44">
        <f t="shared" si="11"/>
        <v>3</v>
      </c>
    </row>
    <row r="59" spans="1:20" ht="27" customHeight="1">
      <c r="A59" s="40"/>
      <c r="B59" s="41"/>
      <c r="C59" s="34" t="str">
        <f>IF('[1]HomeTeamSheet'!D30="","",'[1]HomeTeamSheet'!D30)</f>
        <v>Amy Godfrey</v>
      </c>
      <c r="D59" s="47">
        <v>2</v>
      </c>
      <c r="E59" s="48">
        <v>37.31</v>
      </c>
      <c r="F59" s="49">
        <f t="shared" si="8"/>
        <v>5</v>
      </c>
      <c r="G59" s="34" t="str">
        <f>IF('[1]AwayTeamSheet'!D30="","",'[1]AwayTeamSheet'!D30)</f>
        <v>Leonie  Keuck</v>
      </c>
      <c r="H59" s="47">
        <v>1</v>
      </c>
      <c r="I59" s="48">
        <v>36</v>
      </c>
      <c r="J59" s="49">
        <f t="shared" si="9"/>
        <v>7</v>
      </c>
      <c r="K59" s="40"/>
      <c r="L59" s="45"/>
      <c r="M59" s="34" t="str">
        <f>IF('[1]HomeTeamSheet'!I30="","",'[1]HomeTeamSheet'!I30)</f>
        <v>Jamie Hamilton</v>
      </c>
      <c r="N59" s="47">
        <v>2</v>
      </c>
      <c r="O59" s="48">
        <v>35.47</v>
      </c>
      <c r="P59" s="49">
        <f t="shared" si="10"/>
        <v>5</v>
      </c>
      <c r="Q59" s="50" t="str">
        <f>IF('[1]AwayTeamSheet'!I30="","",'[1]AwayTeamSheet'!I30)</f>
        <v>Craig Stratford</v>
      </c>
      <c r="R59" s="47">
        <v>3</v>
      </c>
      <c r="S59" s="48">
        <v>37.72</v>
      </c>
      <c r="T59" s="49">
        <f t="shared" si="11"/>
        <v>4</v>
      </c>
    </row>
    <row r="60" spans="1:20" ht="27.75" customHeight="1">
      <c r="A60" s="40"/>
      <c r="B60" s="41"/>
      <c r="C60" s="36" t="str">
        <f>IF('[1]HomeTeamSheet'!E30="","",'[1]HomeTeamSheet'!E30)</f>
        <v>Isla Millar </v>
      </c>
      <c r="D60" s="51"/>
      <c r="E60" s="52">
        <v>40.47</v>
      </c>
      <c r="F60" s="53" t="str">
        <f t="shared" si="8"/>
        <v> </v>
      </c>
      <c r="G60" s="36">
        <f>IF('[1]AwayTeamSheet'!E30="","",'[1]AwayTeamSheet'!E30)</f>
      </c>
      <c r="H60" s="51"/>
      <c r="I60" s="52"/>
      <c r="J60" s="53" t="str">
        <f t="shared" si="9"/>
        <v> </v>
      </c>
      <c r="K60" s="40"/>
      <c r="L60" s="45"/>
      <c r="M60" s="36" t="str">
        <f>IF('[1]HomeTeamSheet'!J30="","",'[1]HomeTeamSheet'!J30)</f>
        <v>Joseph Healy</v>
      </c>
      <c r="N60" s="51"/>
      <c r="O60" s="52">
        <v>38.41</v>
      </c>
      <c r="P60" s="53" t="str">
        <f t="shared" si="10"/>
        <v> </v>
      </c>
      <c r="Q60" s="54">
        <f>IF('[1]AwayTeamSheet'!J30="","",'[1]AwayTeamSheet'!J30)</f>
      </c>
      <c r="R60" s="51"/>
      <c r="S60" s="52"/>
      <c r="T60" s="53" t="str">
        <f t="shared" si="11"/>
        <v> </v>
      </c>
    </row>
    <row r="61" spans="1:20" ht="27" customHeight="1">
      <c r="A61" s="40">
        <v>31</v>
      </c>
      <c r="B61" s="41" t="s">
        <v>28</v>
      </c>
      <c r="C61" s="29" t="str">
        <f>IF('[1]HomeTeamSheet'!C31="","",'[1]HomeTeamSheet'!C31)</f>
        <v>Laura Murphy</v>
      </c>
      <c r="D61" s="42"/>
      <c r="E61" s="43">
        <v>42.06</v>
      </c>
      <c r="F61" s="44" t="str">
        <f t="shared" si="8"/>
        <v> </v>
      </c>
      <c r="G61" s="29" t="str">
        <f>IF('[1]AwayTeamSheet'!C31="","",'[1]AwayTeamSheet'!C31)</f>
        <v>Sarah Kelly</v>
      </c>
      <c r="H61" s="42">
        <v>1</v>
      </c>
      <c r="I61" s="43">
        <v>36.31</v>
      </c>
      <c r="J61" s="44">
        <f t="shared" si="9"/>
        <v>7</v>
      </c>
      <c r="K61" s="40">
        <v>32</v>
      </c>
      <c r="L61" s="45" t="s">
        <v>28</v>
      </c>
      <c r="M61" s="29" t="str">
        <f>IF('[1]HomeTeamSheet'!H31="","",'[1]HomeTeamSheet'!H31)</f>
        <v>Richard Cleave</v>
      </c>
      <c r="N61" s="42">
        <v>2</v>
      </c>
      <c r="O61" s="43">
        <v>31.75</v>
      </c>
      <c r="P61" s="44">
        <f t="shared" si="10"/>
        <v>5</v>
      </c>
      <c r="Q61" s="46">
        <f>IF('[1]AwayTeamSheet'!H31="","",'[1]AwayTeamSheet'!H31)</f>
      </c>
      <c r="R61" s="42"/>
      <c r="S61" s="43"/>
      <c r="T61" s="44" t="str">
        <f t="shared" si="11"/>
        <v> </v>
      </c>
    </row>
    <row r="62" spans="1:20" ht="27" customHeight="1">
      <c r="A62" s="40"/>
      <c r="B62" s="41"/>
      <c r="C62" s="34" t="str">
        <f>IF('[1]HomeTeamSheet'!D31="","",'[1]HomeTeamSheet'!D31)</f>
        <v>Bethany Williamson</v>
      </c>
      <c r="D62" s="47">
        <v>3</v>
      </c>
      <c r="E62" s="48">
        <v>37.35</v>
      </c>
      <c r="F62" s="49">
        <f t="shared" si="8"/>
        <v>4</v>
      </c>
      <c r="G62" s="34" t="str">
        <f>IF('[1]AwayTeamSheet'!D31="","",'[1]AwayTeamSheet'!D31)</f>
        <v>Hayley Gunn</v>
      </c>
      <c r="H62" s="47">
        <v>2</v>
      </c>
      <c r="I62" s="48">
        <v>37.37</v>
      </c>
      <c r="J62" s="49">
        <f t="shared" si="9"/>
        <v>5</v>
      </c>
      <c r="K62" s="40"/>
      <c r="L62" s="45"/>
      <c r="M62" s="34" t="str">
        <f>IF('[1]HomeTeamSheet'!I31="","",'[1]HomeTeamSheet'!I31)</f>
        <v>Conor Mahoney</v>
      </c>
      <c r="N62" s="47">
        <v>1</v>
      </c>
      <c r="O62" s="48">
        <v>30.97</v>
      </c>
      <c r="P62" s="49">
        <f t="shared" si="10"/>
        <v>7</v>
      </c>
      <c r="Q62" s="50">
        <f>IF('[1]AwayTeamSheet'!I31="","",'[1]AwayTeamSheet'!I31)</f>
      </c>
      <c r="R62" s="47"/>
      <c r="S62" s="48"/>
      <c r="T62" s="49" t="str">
        <f t="shared" si="11"/>
        <v> </v>
      </c>
    </row>
    <row r="63" spans="1:20" ht="27.75" customHeight="1">
      <c r="A63" s="40"/>
      <c r="B63" s="41"/>
      <c r="C63" s="36" t="str">
        <f>IF('[1]HomeTeamSheet'!E31="","",'[1]HomeTeamSheet'!E31)</f>
        <v>Aislinn Boden </v>
      </c>
      <c r="D63" s="51">
        <v>4</v>
      </c>
      <c r="E63" s="52">
        <v>39.35</v>
      </c>
      <c r="F63" s="53">
        <f t="shared" si="8"/>
        <v>3</v>
      </c>
      <c r="G63" s="36">
        <f>IF('[1]AwayTeamSheet'!E31="","",'[1]AwayTeamSheet'!E31)</f>
      </c>
      <c r="H63" s="51"/>
      <c r="I63" s="52"/>
      <c r="J63" s="53" t="str">
        <f t="shared" si="9"/>
        <v> </v>
      </c>
      <c r="K63" s="40"/>
      <c r="L63" s="45"/>
      <c r="M63" s="36" t="str">
        <f>IF('[1]HomeTeamSheet'!J31="","",'[1]HomeTeamSheet'!J31)</f>
        <v>Patrick Black</v>
      </c>
      <c r="N63" s="51"/>
      <c r="O63" s="52">
        <v>36.34</v>
      </c>
      <c r="P63" s="53" t="str">
        <f t="shared" si="10"/>
        <v> </v>
      </c>
      <c r="Q63" s="54">
        <f>IF('[1]AwayTeamSheet'!J31="","",'[1]AwayTeamSheet'!J31)</f>
      </c>
      <c r="R63" s="51"/>
      <c r="S63" s="52"/>
      <c r="T63" s="53" t="str">
        <f t="shared" si="11"/>
        <v> </v>
      </c>
    </row>
    <row r="64" spans="1:20" ht="12.75">
      <c r="A64" s="38" t="s">
        <v>11</v>
      </c>
      <c r="B64" s="38"/>
      <c r="C64" s="38"/>
      <c r="D64" s="39" t="s">
        <v>43</v>
      </c>
      <c r="E64" s="39"/>
      <c r="F64" s="39"/>
      <c r="G64" s="39"/>
      <c r="H64" s="39"/>
      <c r="I64" s="39"/>
      <c r="J64" s="39"/>
      <c r="K64" s="38" t="s">
        <v>13</v>
      </c>
      <c r="L64" s="38"/>
      <c r="M64" s="38"/>
      <c r="N64" s="39" t="str">
        <f>D64</f>
        <v>Front Crawl</v>
      </c>
      <c r="O64" s="39"/>
      <c r="P64" s="39"/>
      <c r="Q64" s="39"/>
      <c r="R64" s="39"/>
      <c r="S64" s="39"/>
      <c r="T64" s="39"/>
    </row>
    <row r="65" spans="1:20" ht="27" customHeight="1">
      <c r="A65" s="40">
        <v>33</v>
      </c>
      <c r="B65" s="41" t="s">
        <v>14</v>
      </c>
      <c r="C65" s="29" t="str">
        <f>IF('[1]HomeTeamSheet'!C32="","",'[1]HomeTeamSheet'!C32)</f>
        <v>Cara O'Neill-Campbell</v>
      </c>
      <c r="D65" s="42">
        <v>4</v>
      </c>
      <c r="E65" s="43">
        <v>44.62</v>
      </c>
      <c r="F65" s="44">
        <f aca="true" t="shared" si="12" ref="F65:F76">IF(D65=1,7,IF(D65=2,5,IF(D65=3,4,IF(D65=4,3," "))))</f>
        <v>3</v>
      </c>
      <c r="G65" s="29" t="str">
        <f>IF('[1]AwayTeamSheet'!C32="","",'[1]AwayTeamSheet'!C32)</f>
        <v>Leanne Ledwith-Fitz</v>
      </c>
      <c r="H65" s="42"/>
      <c r="I65" s="43">
        <v>47.28</v>
      </c>
      <c r="J65" s="44" t="str">
        <f aca="true" t="shared" si="13" ref="J65:J76">IF(H65=1,7,IF(H65=2,5,IF(H65=3,4,IF(H65=4,3," "))))</f>
        <v> </v>
      </c>
      <c r="K65" s="40">
        <v>34</v>
      </c>
      <c r="L65" s="45" t="s">
        <v>14</v>
      </c>
      <c r="M65" s="29" t="str">
        <f>IF('[1]HomeTeamSheet'!H32="","",'[1]HomeTeamSheet'!H32)</f>
        <v>Tom Williamson</v>
      </c>
      <c r="N65" s="42">
        <v>3</v>
      </c>
      <c r="O65" s="43">
        <v>41.25</v>
      </c>
      <c r="P65" s="44">
        <f aca="true" t="shared" si="14" ref="P65:P76">IF(N65=1,7,IF(N65=2,5,IF(N65=3,4,IF(N65=4,3," "))))</f>
        <v>4</v>
      </c>
      <c r="Q65" s="46" t="str">
        <f>IF('[1]AwayTeamSheet'!H32="","",'[1]AwayTeamSheet'!H32)</f>
        <v>Johann Behme</v>
      </c>
      <c r="R65" s="42">
        <v>2</v>
      </c>
      <c r="S65" s="43">
        <v>40.22</v>
      </c>
      <c r="T65" s="44">
        <f aca="true" t="shared" si="15" ref="T65:T76">IF(R65=1,7,IF(R65=2,5,IF(R65=3,4,IF(R65=4,3," "))))</f>
        <v>5</v>
      </c>
    </row>
    <row r="66" spans="1:20" ht="27" customHeight="1">
      <c r="A66" s="40"/>
      <c r="B66" s="41"/>
      <c r="C66" s="34" t="str">
        <f>IF('[1]HomeTeamSheet'!D32="","",'[1]HomeTeamSheet'!D32)</f>
        <v>Kate McCauley</v>
      </c>
      <c r="D66" s="47">
        <v>2</v>
      </c>
      <c r="E66" s="48">
        <v>38.35</v>
      </c>
      <c r="F66" s="49">
        <f t="shared" si="12"/>
        <v>5</v>
      </c>
      <c r="G66" s="34" t="str">
        <f>IF('[1]AwayTeamSheet'!D32="","",'[1]AwayTeamSheet'!D32)</f>
        <v>Adrienne Keuck</v>
      </c>
      <c r="H66" s="47">
        <v>1</v>
      </c>
      <c r="I66" s="48">
        <v>38.39</v>
      </c>
      <c r="J66" s="49">
        <f t="shared" si="13"/>
        <v>7</v>
      </c>
      <c r="K66" s="40"/>
      <c r="L66" s="45"/>
      <c r="M66" s="34" t="str">
        <f>IF('[1]HomeTeamSheet'!I32="","",'[1]HomeTeamSheet'!I32)</f>
        <v>Daniel Mulholland</v>
      </c>
      <c r="N66" s="47">
        <v>1</v>
      </c>
      <c r="O66" s="48">
        <v>35.87</v>
      </c>
      <c r="P66" s="49">
        <f t="shared" si="14"/>
        <v>7</v>
      </c>
      <c r="Q66" s="50" t="str">
        <f>IF('[1]AwayTeamSheet'!I32="","",'[1]AwayTeamSheet'!I32)</f>
        <v>Glenn O'Sullivan</v>
      </c>
      <c r="R66" s="47">
        <v>4</v>
      </c>
      <c r="S66" s="48">
        <v>48.87</v>
      </c>
      <c r="T66" s="49">
        <f t="shared" si="15"/>
        <v>3</v>
      </c>
    </row>
    <row r="67" spans="1:20" ht="27.75" customHeight="1">
      <c r="A67" s="40"/>
      <c r="B67" s="41"/>
      <c r="C67" s="36">
        <f>IF('[1]HomeTeamSheet'!E32="","",'[1]HomeTeamSheet'!E32)</f>
      </c>
      <c r="D67" s="51"/>
      <c r="E67" s="52"/>
      <c r="F67" s="53" t="str">
        <f t="shared" si="12"/>
        <v> </v>
      </c>
      <c r="G67" s="36" t="str">
        <f>IF('[1]AwayTeamSheet'!E32="","",'[1]AwayTeamSheet'!E32)</f>
        <v>Elly McQuade</v>
      </c>
      <c r="H67" s="51">
        <v>3</v>
      </c>
      <c r="I67" s="52">
        <v>39.9</v>
      </c>
      <c r="J67" s="53">
        <f t="shared" si="13"/>
        <v>4</v>
      </c>
      <c r="K67" s="40"/>
      <c r="L67" s="45"/>
      <c r="M67" s="36" t="str">
        <f>IF('[1]HomeTeamSheet'!J32="","",'[1]HomeTeamSheet'!J32)</f>
        <v>Ciaran Lundy</v>
      </c>
      <c r="N67" s="51"/>
      <c r="O67" s="52">
        <v>47.44</v>
      </c>
      <c r="P67" s="53" t="str">
        <f t="shared" si="14"/>
        <v> </v>
      </c>
      <c r="Q67" s="54">
        <f>IF('[1]AwayTeamSheet'!J32="","",'[1]AwayTeamSheet'!J32)</f>
      </c>
      <c r="R67" s="51"/>
      <c r="S67" s="52"/>
      <c r="T67" s="53" t="str">
        <f t="shared" si="15"/>
        <v> </v>
      </c>
    </row>
    <row r="68" spans="1:20" ht="27" customHeight="1">
      <c r="A68" s="40">
        <v>35</v>
      </c>
      <c r="B68" s="41" t="s">
        <v>19</v>
      </c>
      <c r="C68" s="29" t="str">
        <f>IF('[1]HomeTeamSheet'!C33="","",'[1]HomeTeamSheet'!C33)</f>
        <v>Sarah Glover</v>
      </c>
      <c r="D68" s="42">
        <v>3</v>
      </c>
      <c r="E68" s="43">
        <v>34.19</v>
      </c>
      <c r="F68" s="44">
        <f t="shared" si="12"/>
        <v>4</v>
      </c>
      <c r="G68" s="29" t="str">
        <f>IF('[1]AwayTeamSheet'!C33="","",'[1]AwayTeamSheet'!C33)</f>
        <v>Caoimhe Noone</v>
      </c>
      <c r="H68" s="42">
        <v>4</v>
      </c>
      <c r="I68" s="43">
        <v>43.54</v>
      </c>
      <c r="J68" s="44">
        <f t="shared" si="13"/>
        <v>3</v>
      </c>
      <c r="K68" s="40">
        <v>36</v>
      </c>
      <c r="L68" s="45" t="s">
        <v>19</v>
      </c>
      <c r="M68" s="29" t="str">
        <f>IF('[1]HomeTeamSheet'!H33="","",'[1]HomeTeamSheet'!H33)</f>
        <v>Philip George</v>
      </c>
      <c r="N68" s="42">
        <v>1</v>
      </c>
      <c r="O68" s="43">
        <v>35.06</v>
      </c>
      <c r="P68" s="44">
        <f t="shared" si="14"/>
        <v>7</v>
      </c>
      <c r="Q68" s="46" t="str">
        <f>IF('[1]AwayTeamSheet'!H33="","",'[1]AwayTeamSheet'!H33)</f>
        <v>Barry Stratford</v>
      </c>
      <c r="R68" s="42">
        <v>4</v>
      </c>
      <c r="S68" s="43">
        <v>49.98</v>
      </c>
      <c r="T68" s="44">
        <f t="shared" si="15"/>
        <v>3</v>
      </c>
    </row>
    <row r="69" spans="1:20" ht="27" customHeight="1">
      <c r="A69" s="40"/>
      <c r="B69" s="41"/>
      <c r="C69" s="34" t="str">
        <f>IF('[1]HomeTeamSheet'!D33="","",'[1]HomeTeamSheet'!D33)</f>
        <v>Chloe Galloway</v>
      </c>
      <c r="D69" s="47">
        <v>2</v>
      </c>
      <c r="E69" s="48">
        <v>32.85</v>
      </c>
      <c r="F69" s="49">
        <f t="shared" si="12"/>
        <v>5</v>
      </c>
      <c r="G69" s="34" t="str">
        <f>IF('[1]AwayTeamSheet'!D33="","",'[1]AwayTeamSheet'!D33)</f>
        <v>Eva Boyle</v>
      </c>
      <c r="H69" s="47">
        <v>1</v>
      </c>
      <c r="I69" s="48">
        <v>32.54</v>
      </c>
      <c r="J69" s="49">
        <f t="shared" si="13"/>
        <v>7</v>
      </c>
      <c r="K69" s="40"/>
      <c r="L69" s="45"/>
      <c r="M69" s="34" t="str">
        <f>IF('[1]HomeTeamSheet'!I33="","",'[1]HomeTeamSheet'!I33)</f>
        <v>Tom Rodgers</v>
      </c>
      <c r="N69" s="47">
        <v>3</v>
      </c>
      <c r="O69" s="48">
        <v>39.91</v>
      </c>
      <c r="P69" s="49">
        <f t="shared" si="14"/>
        <v>4</v>
      </c>
      <c r="Q69" s="50" t="str">
        <f>IF('[1]AwayTeamSheet'!I33="","",'[1]AwayTeamSheet'!I33)</f>
        <v>Joseph Lee-McQuillan</v>
      </c>
      <c r="R69" s="47">
        <v>2</v>
      </c>
      <c r="S69" s="48">
        <v>38.18</v>
      </c>
      <c r="T69" s="49">
        <f t="shared" si="15"/>
        <v>5</v>
      </c>
    </row>
    <row r="70" spans="1:20" ht="27.75" customHeight="1">
      <c r="A70" s="40"/>
      <c r="B70" s="41"/>
      <c r="C70" s="36">
        <f>IF('[1]HomeTeamSheet'!E33="","",'[1]HomeTeamSheet'!E33)</f>
      </c>
      <c r="D70" s="51"/>
      <c r="E70" s="52"/>
      <c r="F70" s="53" t="str">
        <f t="shared" si="12"/>
        <v> </v>
      </c>
      <c r="G70" s="36" t="str">
        <f>IF('[1]AwayTeamSheet'!E33="","",'[1]AwayTeamSheet'!E33)</f>
        <v>Karen Sheckleton</v>
      </c>
      <c r="H70" s="51"/>
      <c r="I70" s="52">
        <v>46.16</v>
      </c>
      <c r="J70" s="53" t="str">
        <f t="shared" si="13"/>
        <v> </v>
      </c>
      <c r="K70" s="40"/>
      <c r="L70" s="45"/>
      <c r="M70" s="36" t="str">
        <f>IF('[1]HomeTeamSheet'!J33="","",'[1]HomeTeamSheet'!J33)</f>
        <v>Peter Murphy</v>
      </c>
      <c r="N70" s="51"/>
      <c r="O70" s="52">
        <v>39.66</v>
      </c>
      <c r="P70" s="53" t="str">
        <f t="shared" si="14"/>
        <v> </v>
      </c>
      <c r="Q70" s="54">
        <f>IF('[1]AwayTeamSheet'!J33="","",'[1]AwayTeamSheet'!J33)</f>
      </c>
      <c r="R70" s="51"/>
      <c r="S70" s="52"/>
      <c r="T70" s="53" t="str">
        <f t="shared" si="15"/>
        <v> </v>
      </c>
    </row>
    <row r="71" spans="1:20" ht="27" customHeight="1">
      <c r="A71" s="40">
        <v>37</v>
      </c>
      <c r="B71" s="41" t="s">
        <v>24</v>
      </c>
      <c r="C71" s="29" t="str">
        <f>IF('[1]HomeTeamSheet'!C34="","",'[1]HomeTeamSheet'!C34)</f>
        <v>Amy Godfrey</v>
      </c>
      <c r="D71" s="42">
        <v>1</v>
      </c>
      <c r="E71" s="43">
        <v>32.56</v>
      </c>
      <c r="F71" s="44">
        <f t="shared" si="12"/>
        <v>7</v>
      </c>
      <c r="G71" s="29" t="str">
        <f>IF('[1]AwayTeamSheet'!C34="","",'[1]AwayTeamSheet'!C34)</f>
        <v>Laura O'Reilly</v>
      </c>
      <c r="H71" s="42"/>
      <c r="I71" s="43">
        <v>46.5</v>
      </c>
      <c r="J71" s="44" t="str">
        <f t="shared" si="13"/>
        <v> </v>
      </c>
      <c r="K71" s="40">
        <v>38</v>
      </c>
      <c r="L71" s="45" t="s">
        <v>24</v>
      </c>
      <c r="M71" s="29" t="str">
        <f>IF('[1]HomeTeamSheet'!H34="","",'[1]HomeTeamSheet'!H34)</f>
        <v>Nicholas Cleave</v>
      </c>
      <c r="N71" s="42">
        <v>2</v>
      </c>
      <c r="O71" s="43">
        <v>31.63</v>
      </c>
      <c r="P71" s="44">
        <f t="shared" si="14"/>
        <v>5</v>
      </c>
      <c r="Q71" s="46" t="str">
        <f>IF('[1]AwayTeamSheet'!H34="","",'[1]AwayTeamSheet'!H34)</f>
        <v>Joe Monahan</v>
      </c>
      <c r="R71" s="42">
        <v>4</v>
      </c>
      <c r="S71" s="43">
        <v>40.16</v>
      </c>
      <c r="T71" s="44">
        <f t="shared" si="15"/>
        <v>3</v>
      </c>
    </row>
    <row r="72" spans="1:20" ht="27" customHeight="1">
      <c r="A72" s="40"/>
      <c r="B72" s="41"/>
      <c r="C72" s="34" t="str">
        <f>IF('[1]HomeTeamSheet'!D34="","",'[1]HomeTeamSheet'!D34)</f>
        <v>Emma Smyth</v>
      </c>
      <c r="D72" s="47">
        <v>3</v>
      </c>
      <c r="E72" s="48">
        <v>33.55</v>
      </c>
      <c r="F72" s="49">
        <f t="shared" si="12"/>
        <v>4</v>
      </c>
      <c r="G72" s="34" t="str">
        <f>IF('[1]AwayTeamSheet'!D34="","",'[1]AwayTeamSheet'!D34)</f>
        <v>Leonie Keuck</v>
      </c>
      <c r="H72" s="47">
        <v>2</v>
      </c>
      <c r="I72" s="48">
        <v>32.95</v>
      </c>
      <c r="J72" s="49">
        <f t="shared" si="13"/>
        <v>5</v>
      </c>
      <c r="K72" s="40"/>
      <c r="L72" s="45"/>
      <c r="M72" s="34" t="str">
        <f>IF('[1]HomeTeamSheet'!I34="","",'[1]HomeTeamSheet'!I34)</f>
        <v>Jamie Hamilton</v>
      </c>
      <c r="N72" s="47">
        <v>1</v>
      </c>
      <c r="O72" s="48">
        <v>31.56</v>
      </c>
      <c r="P72" s="49">
        <f t="shared" si="14"/>
        <v>7</v>
      </c>
      <c r="Q72" s="50" t="str">
        <f>IF('[1]AwayTeamSheet'!I34="","",'[1]AwayTeamSheet'!I34)</f>
        <v>Sean Redmond</v>
      </c>
      <c r="R72" s="47">
        <v>3</v>
      </c>
      <c r="S72" s="48">
        <v>33.02</v>
      </c>
      <c r="T72" s="49">
        <f t="shared" si="15"/>
        <v>4</v>
      </c>
    </row>
    <row r="73" spans="1:20" ht="27.75" customHeight="1">
      <c r="A73" s="40"/>
      <c r="B73" s="41"/>
      <c r="C73" s="36">
        <f>IF('[1]HomeTeamSheet'!E34="","",'[1]HomeTeamSheet'!E34)</f>
      </c>
      <c r="D73" s="51"/>
      <c r="E73" s="52"/>
      <c r="F73" s="53" t="str">
        <f t="shared" si="12"/>
        <v> </v>
      </c>
      <c r="G73" s="36" t="str">
        <f>IF('[1]AwayTeamSheet'!E34="","",'[1]AwayTeamSheet'!E34)</f>
        <v>Zoe Smith</v>
      </c>
      <c r="H73" s="51">
        <v>4</v>
      </c>
      <c r="I73" s="52">
        <v>33.6</v>
      </c>
      <c r="J73" s="53">
        <f t="shared" si="13"/>
        <v>3</v>
      </c>
      <c r="K73" s="40"/>
      <c r="L73" s="45"/>
      <c r="M73" s="36" t="str">
        <f>IF('[1]HomeTeamSheet'!J34="","",'[1]HomeTeamSheet'!J34)</f>
        <v>David Hunt</v>
      </c>
      <c r="N73" s="51"/>
      <c r="O73" s="52">
        <v>36.23</v>
      </c>
      <c r="P73" s="53" t="str">
        <f t="shared" si="14"/>
        <v> </v>
      </c>
      <c r="Q73" s="54">
        <f>IF('[1]AwayTeamSheet'!J34="","",'[1]AwayTeamSheet'!J34)</f>
      </c>
      <c r="R73" s="51"/>
      <c r="S73" s="52"/>
      <c r="T73" s="53" t="str">
        <f t="shared" si="15"/>
        <v> </v>
      </c>
    </row>
    <row r="74" spans="1:20" ht="27" customHeight="1">
      <c r="A74" s="40">
        <v>39</v>
      </c>
      <c r="B74" s="41" t="s">
        <v>28</v>
      </c>
      <c r="C74" s="29" t="str">
        <f>IF('[1]HomeTeamSheet'!C35="","",'[1]HomeTeamSheet'!C35)</f>
        <v>Bethany Williamson</v>
      </c>
      <c r="D74" s="42">
        <v>3</v>
      </c>
      <c r="E74" s="43">
        <v>33.66</v>
      </c>
      <c r="F74" s="44">
        <f t="shared" si="12"/>
        <v>4</v>
      </c>
      <c r="G74" s="29" t="str">
        <f>IF('[1]AwayTeamSheet'!C35="","",'[1]AwayTeamSheet'!C35)</f>
        <v>Linda Ledwith</v>
      </c>
      <c r="H74" s="42"/>
      <c r="I74" s="43">
        <v>38.11</v>
      </c>
      <c r="J74" s="44" t="str">
        <f t="shared" si="13"/>
        <v> </v>
      </c>
      <c r="K74" s="40">
        <v>40</v>
      </c>
      <c r="L74" s="45" t="s">
        <v>28</v>
      </c>
      <c r="M74" s="29" t="str">
        <f>IF('[1]HomeTeamSheet'!H35="","",'[1]HomeTeamSheet'!H35)</f>
        <v>Conor Mahoney</v>
      </c>
      <c r="N74" s="42">
        <v>2</v>
      </c>
      <c r="O74" s="43">
        <v>29.03</v>
      </c>
      <c r="P74" s="44">
        <f t="shared" si="14"/>
        <v>5</v>
      </c>
      <c r="Q74" s="46">
        <f>IF('[1]AwayTeamSheet'!H35="","",'[1]AwayTeamSheet'!H35)</f>
      </c>
      <c r="R74" s="42"/>
      <c r="S74" s="43"/>
      <c r="T74" s="44" t="str">
        <f t="shared" si="15"/>
        <v> </v>
      </c>
    </row>
    <row r="75" spans="1:20" ht="27" customHeight="1">
      <c r="A75" s="40"/>
      <c r="B75" s="41"/>
      <c r="C75" s="34" t="str">
        <f>IF('[1]HomeTeamSheet'!D35="","",'[1]HomeTeamSheet'!D35)</f>
        <v>Ellen Erskine</v>
      </c>
      <c r="D75" s="47">
        <v>4</v>
      </c>
      <c r="E75" s="48">
        <v>34.03</v>
      </c>
      <c r="F75" s="49">
        <f t="shared" si="12"/>
        <v>3</v>
      </c>
      <c r="G75" s="34" t="str">
        <f>IF('[1]AwayTeamSheet'!D35="","",'[1]AwayTeamSheet'!D35)</f>
        <v>Sarah Kelly</v>
      </c>
      <c r="H75" s="47">
        <v>1</v>
      </c>
      <c r="I75" s="48">
        <v>32.32</v>
      </c>
      <c r="J75" s="49">
        <f t="shared" si="13"/>
        <v>7</v>
      </c>
      <c r="K75" s="40"/>
      <c r="L75" s="45"/>
      <c r="M75" s="34" t="str">
        <f>IF('[1]HomeTeamSheet'!I35="","",'[1]HomeTeamSheet'!I35)</f>
        <v>Jon Glover</v>
      </c>
      <c r="N75" s="47">
        <v>1</v>
      </c>
      <c r="O75" s="48">
        <v>28.22</v>
      </c>
      <c r="P75" s="49">
        <f t="shared" si="14"/>
        <v>7</v>
      </c>
      <c r="Q75" s="50">
        <f>IF('[1]AwayTeamSheet'!I35="","",'[1]AwayTeamSheet'!I35)</f>
      </c>
      <c r="R75" s="47"/>
      <c r="S75" s="48"/>
      <c r="T75" s="49" t="str">
        <f t="shared" si="15"/>
        <v> </v>
      </c>
    </row>
    <row r="76" spans="1:20" ht="27.75" customHeight="1">
      <c r="A76" s="40"/>
      <c r="B76" s="41"/>
      <c r="C76" s="36">
        <f>IF('[1]HomeTeamSheet'!E35="","",'[1]HomeTeamSheet'!E35)</f>
      </c>
      <c r="D76" s="51"/>
      <c r="E76" s="52"/>
      <c r="F76" s="53" t="str">
        <f t="shared" si="12"/>
        <v> </v>
      </c>
      <c r="G76" s="36" t="str">
        <f>IF('[1]AwayTeamSheet'!E35="","",'[1]AwayTeamSheet'!E35)</f>
        <v>Hayley Gunn</v>
      </c>
      <c r="H76" s="51">
        <v>2</v>
      </c>
      <c r="I76" s="52">
        <v>32.88</v>
      </c>
      <c r="J76" s="53">
        <f t="shared" si="13"/>
        <v>5</v>
      </c>
      <c r="K76" s="40"/>
      <c r="L76" s="45"/>
      <c r="M76" s="36" t="str">
        <f>IF('[1]HomeTeamSheet'!J35="","",'[1]HomeTeamSheet'!J35)</f>
        <v>Benjamin Cleave</v>
      </c>
      <c r="N76" s="51"/>
      <c r="O76" s="52">
        <v>30.91</v>
      </c>
      <c r="P76" s="53" t="str">
        <f t="shared" si="14"/>
        <v> </v>
      </c>
      <c r="Q76" s="54">
        <f>IF('[1]AwayTeamSheet'!J35="","",'[1]AwayTeamSheet'!J35)</f>
      </c>
      <c r="R76" s="51"/>
      <c r="S76" s="52"/>
      <c r="T76" s="53" t="str">
        <f t="shared" si="15"/>
        <v> </v>
      </c>
    </row>
    <row r="77" spans="1:20" ht="12.75">
      <c r="A77" s="38" t="s">
        <v>11</v>
      </c>
      <c r="B77" s="38"/>
      <c r="C77" s="38"/>
      <c r="D77" s="39" t="s">
        <v>44</v>
      </c>
      <c r="E77" s="39"/>
      <c r="F77" s="39"/>
      <c r="G77" s="39"/>
      <c r="H77" s="39"/>
      <c r="I77" s="39"/>
      <c r="J77" s="39"/>
      <c r="K77" s="38" t="s">
        <v>13</v>
      </c>
      <c r="L77" s="38"/>
      <c r="M77" s="38"/>
      <c r="N77" s="39" t="str">
        <f>D77</f>
        <v>Individual Medley</v>
      </c>
      <c r="O77" s="39"/>
      <c r="P77" s="39"/>
      <c r="Q77" s="39"/>
      <c r="R77" s="39"/>
      <c r="S77" s="39"/>
      <c r="T77" s="39"/>
    </row>
    <row r="78" spans="1:20" ht="27" customHeight="1">
      <c r="A78" s="40">
        <v>41</v>
      </c>
      <c r="B78" s="41" t="s">
        <v>14</v>
      </c>
      <c r="C78" s="29" t="str">
        <f>IF('[1]HomeTeamSheet'!C36="","",'[1]HomeTeamSheet'!C36)</f>
        <v>Amy Browning</v>
      </c>
      <c r="D78" s="42">
        <v>2</v>
      </c>
      <c r="E78" s="43" t="s">
        <v>45</v>
      </c>
      <c r="F78" s="44">
        <f aca="true" t="shared" si="16" ref="F78:F89">IF(D78=1,7,IF(D78=2,5,IF(D78=3,4,IF(D78=4,3," "))))</f>
        <v>5</v>
      </c>
      <c r="G78" s="29" t="str">
        <f>IF('[1]AwayTeamSheet'!C36="","",'[1]AwayTeamSheet'!C36)</f>
        <v>Katie Mulvey</v>
      </c>
      <c r="H78" s="42"/>
      <c r="I78" s="43" t="s">
        <v>46</v>
      </c>
      <c r="J78" s="44" t="str">
        <f aca="true" t="shared" si="17" ref="J78:J89">IF(H78=1,7,IF(H78=2,5,IF(H78=3,4,IF(H78=4,3," "))))</f>
        <v> </v>
      </c>
      <c r="K78" s="40">
        <v>42</v>
      </c>
      <c r="L78" s="45" t="s">
        <v>14</v>
      </c>
      <c r="M78" s="29" t="str">
        <f>IF('[1]HomeTeamSheet'!H36="","",'[1]HomeTeamSheet'!H36)</f>
        <v>Adam Colgan</v>
      </c>
      <c r="N78" s="42">
        <v>3</v>
      </c>
      <c r="O78" s="43" t="s">
        <v>47</v>
      </c>
      <c r="P78" s="44">
        <f aca="true" t="shared" si="18" ref="P78:P89">IF(N78=1,7,IF(N78=2,5,IF(N78=3,4,IF(N78=4,3," "))))</f>
        <v>4</v>
      </c>
      <c r="Q78" s="46" t="str">
        <f>IF('[1]AwayTeamSheet'!H36="","",'[1]AwayTeamSheet'!H36)</f>
        <v>Johann Behme</v>
      </c>
      <c r="R78" s="42">
        <v>2</v>
      </c>
      <c r="S78" s="43" t="s">
        <v>48</v>
      </c>
      <c r="T78" s="44">
        <f aca="true" t="shared" si="19" ref="T78:T89">IF(R78=1,7,IF(R78=2,5,IF(R78=3,4,IF(R78=4,3," "))))</f>
        <v>5</v>
      </c>
    </row>
    <row r="79" spans="1:20" ht="27" customHeight="1">
      <c r="A79" s="40"/>
      <c r="B79" s="41"/>
      <c r="C79" s="34" t="str">
        <f>IF('[1]HomeTeamSheet'!D36="","",'[1]HomeTeamSheet'!D36)</f>
        <v>Eve Murtagh</v>
      </c>
      <c r="D79" s="47">
        <v>4</v>
      </c>
      <c r="E79" s="48" t="s">
        <v>49</v>
      </c>
      <c r="F79" s="49">
        <f t="shared" si="16"/>
        <v>3</v>
      </c>
      <c r="G79" s="34" t="str">
        <f>IF('[1]AwayTeamSheet'!D36="","",'[1]AwayTeamSheet'!D36)</f>
        <v>Sarah McCullagh</v>
      </c>
      <c r="H79" s="47">
        <v>3</v>
      </c>
      <c r="I79" s="48" t="s">
        <v>50</v>
      </c>
      <c r="J79" s="49">
        <f t="shared" si="17"/>
        <v>4</v>
      </c>
      <c r="K79" s="40"/>
      <c r="L79" s="45"/>
      <c r="M79" s="34" t="str">
        <f>IF('[1]HomeTeamSheet'!I36="","",'[1]HomeTeamSheet'!I36)</f>
        <v>Daniel Mulholland</v>
      </c>
      <c r="N79" s="47">
        <v>1</v>
      </c>
      <c r="O79" s="48" t="s">
        <v>51</v>
      </c>
      <c r="P79" s="49">
        <f t="shared" si="18"/>
        <v>7</v>
      </c>
      <c r="Q79" s="50" t="str">
        <f>IF('[1]AwayTeamSheet'!I36="","",'[1]AwayTeamSheet'!I36)</f>
        <v>Mark Williamson</v>
      </c>
      <c r="R79" s="47">
        <v>4</v>
      </c>
      <c r="S79" s="48" t="s">
        <v>52</v>
      </c>
      <c r="T79" s="49">
        <f t="shared" si="19"/>
        <v>3</v>
      </c>
    </row>
    <row r="80" spans="1:20" ht="27.75" customHeight="1">
      <c r="A80" s="40"/>
      <c r="B80" s="41"/>
      <c r="C80" s="36">
        <f>IF('[1]HomeTeamSheet'!E36="","",'[1]HomeTeamSheet'!E36)</f>
      </c>
      <c r="D80" s="51"/>
      <c r="E80" s="52"/>
      <c r="F80" s="53" t="str">
        <f t="shared" si="16"/>
        <v> </v>
      </c>
      <c r="G80" s="36" t="str">
        <f>IF('[1]AwayTeamSheet'!E36="","",'[1]AwayTeamSheet'!E36)</f>
        <v>Elly McQuade</v>
      </c>
      <c r="H80" s="51">
        <v>1</v>
      </c>
      <c r="I80" s="52" t="s">
        <v>53</v>
      </c>
      <c r="J80" s="53">
        <f t="shared" si="17"/>
        <v>7</v>
      </c>
      <c r="K80" s="40"/>
      <c r="L80" s="45"/>
      <c r="M80" s="36" t="str">
        <f>IF('[1]HomeTeamSheet'!J36="","",'[1]HomeTeamSheet'!J36)</f>
        <v>Joe Teggart</v>
      </c>
      <c r="N80" s="51"/>
      <c r="O80" s="52" t="s">
        <v>54</v>
      </c>
      <c r="P80" s="53" t="str">
        <f t="shared" si="18"/>
        <v> </v>
      </c>
      <c r="Q80" s="54">
        <f>IF('[1]AwayTeamSheet'!J36="","",'[1]AwayTeamSheet'!J36)</f>
      </c>
      <c r="R80" s="51"/>
      <c r="S80" s="52"/>
      <c r="T80" s="53" t="str">
        <f t="shared" si="19"/>
        <v> </v>
      </c>
    </row>
    <row r="81" spans="1:20" ht="27" customHeight="1">
      <c r="A81" s="40">
        <v>43</v>
      </c>
      <c r="B81" s="41" t="s">
        <v>19</v>
      </c>
      <c r="C81" s="29" t="str">
        <f>IF('[1]HomeTeamSheet'!C37="","",'[1]HomeTeamSheet'!C37)</f>
        <v>Sarah Glover</v>
      </c>
      <c r="D81" s="42">
        <v>3</v>
      </c>
      <c r="E81" s="43" t="s">
        <v>55</v>
      </c>
      <c r="F81" s="44">
        <f t="shared" si="16"/>
        <v>4</v>
      </c>
      <c r="G81" s="29" t="str">
        <f>IF('[1]AwayTeamSheet'!C37="","",'[1]AwayTeamSheet'!C37)</f>
        <v>Niamh Kelly</v>
      </c>
      <c r="H81" s="42"/>
      <c r="I81" s="43" t="s">
        <v>56</v>
      </c>
      <c r="J81" s="44" t="str">
        <f t="shared" si="17"/>
        <v> </v>
      </c>
      <c r="K81" s="40">
        <v>44</v>
      </c>
      <c r="L81" s="45" t="s">
        <v>19</v>
      </c>
      <c r="M81" s="29" t="str">
        <f>IF('[1]HomeTeamSheet'!H37="","",'[1]HomeTeamSheet'!H37)</f>
        <v>Tom Rodgers</v>
      </c>
      <c r="N81" s="42">
        <v>3</v>
      </c>
      <c r="O81" s="43" t="s">
        <v>57</v>
      </c>
      <c r="P81" s="44">
        <f t="shared" si="18"/>
        <v>4</v>
      </c>
      <c r="Q81" s="46" t="str">
        <f>IF('[1]AwayTeamSheet'!H37="","",'[1]AwayTeamSheet'!H37)</f>
        <v>Daniel Stratford</v>
      </c>
      <c r="R81" s="42">
        <v>4</v>
      </c>
      <c r="S81" s="43" t="s">
        <v>58</v>
      </c>
      <c r="T81" s="44">
        <f t="shared" si="19"/>
        <v>3</v>
      </c>
    </row>
    <row r="82" spans="1:20" ht="27" customHeight="1">
      <c r="A82" s="40"/>
      <c r="B82" s="41"/>
      <c r="C82" s="34" t="str">
        <f>IF('[1]HomeTeamSheet'!D37="","",'[1]HomeTeamSheet'!D37)</f>
        <v>Chloe Galloway</v>
      </c>
      <c r="D82" s="47">
        <v>1</v>
      </c>
      <c r="E82" s="48" t="s">
        <v>59</v>
      </c>
      <c r="F82" s="49">
        <f t="shared" si="16"/>
        <v>7</v>
      </c>
      <c r="G82" s="34" t="str">
        <f>IF('[1]AwayTeamSheet'!D37="","",'[1]AwayTeamSheet'!D37)</f>
        <v>Eva Boyle</v>
      </c>
      <c r="H82" s="47">
        <v>2</v>
      </c>
      <c r="I82" s="48" t="s">
        <v>60</v>
      </c>
      <c r="J82" s="49">
        <f t="shared" si="17"/>
        <v>5</v>
      </c>
      <c r="K82" s="40"/>
      <c r="L82" s="45"/>
      <c r="M82" s="34" t="str">
        <f>IF('[1]HomeTeamSheet'!I37="","",'[1]HomeTeamSheet'!I37)</f>
        <v>Aaron Cooper</v>
      </c>
      <c r="N82" s="47">
        <v>1</v>
      </c>
      <c r="O82" s="48" t="s">
        <v>61</v>
      </c>
      <c r="P82" s="49">
        <f t="shared" si="18"/>
        <v>7</v>
      </c>
      <c r="Q82" s="50" t="str">
        <f>IF('[1]AwayTeamSheet'!I37="","",'[1]AwayTeamSheet'!I37)</f>
        <v>Luke O'Sullivan</v>
      </c>
      <c r="R82" s="47">
        <v>2</v>
      </c>
      <c r="S82" s="48" t="s">
        <v>62</v>
      </c>
      <c r="T82" s="49">
        <f t="shared" si="19"/>
        <v>5</v>
      </c>
    </row>
    <row r="83" spans="1:20" ht="27.75" customHeight="1">
      <c r="A83" s="40"/>
      <c r="B83" s="41"/>
      <c r="C83" s="36">
        <f>IF('[1]HomeTeamSheet'!E37="","",'[1]HomeTeamSheet'!E37)</f>
      </c>
      <c r="D83" s="51"/>
      <c r="E83" s="52"/>
      <c r="F83" s="53" t="str">
        <f t="shared" si="16"/>
        <v> </v>
      </c>
      <c r="G83" s="36" t="str">
        <f>IF('[1]AwayTeamSheet'!E37="","",'[1]AwayTeamSheet'!E37)</f>
        <v>Aoife Moore</v>
      </c>
      <c r="H83" s="51">
        <v>4</v>
      </c>
      <c r="I83" s="52" t="s">
        <v>63</v>
      </c>
      <c r="J83" s="53">
        <f t="shared" si="17"/>
        <v>3</v>
      </c>
      <c r="K83" s="40"/>
      <c r="L83" s="45"/>
      <c r="M83" s="36" t="str">
        <f>IF('[1]HomeTeamSheet'!J37="","",'[1]HomeTeamSheet'!J37)</f>
        <v>Ruari Murtagh</v>
      </c>
      <c r="N83" s="51"/>
      <c r="O83" s="52" t="s">
        <v>64</v>
      </c>
      <c r="P83" s="53" t="str">
        <f t="shared" si="18"/>
        <v> </v>
      </c>
      <c r="Q83" s="54">
        <f>IF('[1]AwayTeamSheet'!J37="","",'[1]AwayTeamSheet'!J37)</f>
      </c>
      <c r="R83" s="51"/>
      <c r="S83" s="52"/>
      <c r="T83" s="53" t="str">
        <f t="shared" si="19"/>
        <v> </v>
      </c>
    </row>
    <row r="84" spans="1:20" ht="27" customHeight="1">
      <c r="A84" s="40">
        <v>45</v>
      </c>
      <c r="B84" s="41" t="s">
        <v>24</v>
      </c>
      <c r="C84" s="29" t="str">
        <f>IF('[1]HomeTeamSheet'!C38="","",'[1]HomeTeamSheet'!C38)</f>
        <v>Katie Lundy</v>
      </c>
      <c r="D84" s="42">
        <v>3</v>
      </c>
      <c r="E84" s="43" t="s">
        <v>65</v>
      </c>
      <c r="F84" s="44">
        <f t="shared" si="16"/>
        <v>4</v>
      </c>
      <c r="G84" s="29" t="str">
        <f>IF('[1]AwayTeamSheet'!C38="","",'[1]AwayTeamSheet'!C38)</f>
        <v>Leonie Keuck</v>
      </c>
      <c r="H84" s="42"/>
      <c r="I84" s="43" t="s">
        <v>66</v>
      </c>
      <c r="J84" s="44" t="str">
        <f t="shared" si="17"/>
        <v> </v>
      </c>
      <c r="K84" s="40">
        <v>46</v>
      </c>
      <c r="L84" s="45" t="s">
        <v>24</v>
      </c>
      <c r="M84" s="29" t="str">
        <f>IF('[1]HomeTeamSheet'!H38="","",'[1]HomeTeamSheet'!H38)</f>
        <v>Jamie Hamilton</v>
      </c>
      <c r="N84" s="42">
        <v>2</v>
      </c>
      <c r="O84" s="43" t="s">
        <v>67</v>
      </c>
      <c r="P84" s="44">
        <f t="shared" si="18"/>
        <v>5</v>
      </c>
      <c r="Q84" s="46" t="str">
        <f>IF('[1]AwayTeamSheet'!H38="","",'[1]AwayTeamSheet'!H38)</f>
        <v>Sean Redmond</v>
      </c>
      <c r="R84" s="42">
        <v>4</v>
      </c>
      <c r="S84" s="43" t="s">
        <v>68</v>
      </c>
      <c r="T84" s="44">
        <f t="shared" si="19"/>
        <v>3</v>
      </c>
    </row>
    <row r="85" spans="1:20" ht="27" customHeight="1">
      <c r="A85" s="40"/>
      <c r="B85" s="41"/>
      <c r="C85" s="34" t="str">
        <f>IF('[1]HomeTeamSheet'!D38="","",'[1]HomeTeamSheet'!D38)</f>
        <v>Megan Rodgers</v>
      </c>
      <c r="D85" s="47">
        <v>1</v>
      </c>
      <c r="E85" s="48" t="s">
        <v>69</v>
      </c>
      <c r="F85" s="49">
        <f t="shared" si="16"/>
        <v>7</v>
      </c>
      <c r="G85" s="34" t="str">
        <f>IF('[1]AwayTeamSheet'!D38="","",'[1]AwayTeamSheet'!D38)</f>
        <v>Zoe Smith</v>
      </c>
      <c r="H85" s="47">
        <v>2</v>
      </c>
      <c r="I85" s="48" t="s">
        <v>70</v>
      </c>
      <c r="J85" s="49">
        <f t="shared" si="17"/>
        <v>5</v>
      </c>
      <c r="K85" s="40"/>
      <c r="L85" s="45"/>
      <c r="M85" s="34" t="str">
        <f>IF('[1]HomeTeamSheet'!I38="","",'[1]HomeTeamSheet'!I38)</f>
        <v>Daniel Molloy</v>
      </c>
      <c r="N85" s="47">
        <v>1</v>
      </c>
      <c r="O85" s="48" t="s">
        <v>71</v>
      </c>
      <c r="P85" s="49">
        <f t="shared" si="18"/>
        <v>7</v>
      </c>
      <c r="Q85" s="50" t="str">
        <f>IF('[1]AwayTeamSheet'!I38="","",'[1]AwayTeamSheet'!I38)</f>
        <v>Craig Stratford</v>
      </c>
      <c r="R85" s="47">
        <v>3</v>
      </c>
      <c r="S85" s="48" t="s">
        <v>72</v>
      </c>
      <c r="T85" s="49">
        <f t="shared" si="19"/>
        <v>4</v>
      </c>
    </row>
    <row r="86" spans="1:20" ht="27.75" customHeight="1">
      <c r="A86" s="40"/>
      <c r="B86" s="41"/>
      <c r="C86" s="36">
        <f>IF('[1]HomeTeamSheet'!E38="","",'[1]HomeTeamSheet'!E38)</f>
      </c>
      <c r="D86" s="51"/>
      <c r="E86" s="52"/>
      <c r="F86" s="53" t="str">
        <f t="shared" si="16"/>
        <v> </v>
      </c>
      <c r="G86" s="36" t="str">
        <f>IF('[1]AwayTeamSheet'!E38="","",'[1]AwayTeamSheet'!E38)</f>
        <v>Donna McGuirk</v>
      </c>
      <c r="H86" s="51">
        <v>4</v>
      </c>
      <c r="I86" s="52" t="s">
        <v>73</v>
      </c>
      <c r="J86" s="53">
        <f t="shared" si="17"/>
        <v>3</v>
      </c>
      <c r="K86" s="40"/>
      <c r="L86" s="45"/>
      <c r="M86" s="36" t="str">
        <f>IF('[1]HomeTeamSheet'!J38="","",'[1]HomeTeamSheet'!J38)</f>
        <v>Joseph Healy</v>
      </c>
      <c r="N86" s="51"/>
      <c r="O86" s="52" t="s">
        <v>74</v>
      </c>
      <c r="P86" s="53" t="str">
        <f t="shared" si="18"/>
        <v> </v>
      </c>
      <c r="Q86" s="54">
        <f>IF('[1]AwayTeamSheet'!J38="","",'[1]AwayTeamSheet'!J38)</f>
      </c>
      <c r="R86" s="51"/>
      <c r="S86" s="52"/>
      <c r="T86" s="53" t="str">
        <f t="shared" si="19"/>
        <v> </v>
      </c>
    </row>
    <row r="87" spans="1:20" ht="27" customHeight="1">
      <c r="A87" s="40">
        <v>47</v>
      </c>
      <c r="B87" s="41" t="s">
        <v>28</v>
      </c>
      <c r="C87" s="29" t="str">
        <f>IF('[1]HomeTeamSheet'!C39="","",'[1]HomeTeamSheet'!C39)</f>
        <v>Ellen Erskine</v>
      </c>
      <c r="D87" s="42">
        <v>4</v>
      </c>
      <c r="E87" s="43" t="s">
        <v>75</v>
      </c>
      <c r="F87" s="44">
        <f t="shared" si="16"/>
        <v>3</v>
      </c>
      <c r="G87" s="29" t="str">
        <f>IF('[1]AwayTeamSheet'!C39="","",'[1]AwayTeamSheet'!C39)</f>
        <v>Hayley Gunn</v>
      </c>
      <c r="H87" s="42">
        <v>2</v>
      </c>
      <c r="I87" s="43" t="s">
        <v>76</v>
      </c>
      <c r="J87" s="44">
        <f t="shared" si="17"/>
        <v>5</v>
      </c>
      <c r="K87" s="40">
        <v>48</v>
      </c>
      <c r="L87" s="45" t="s">
        <v>28</v>
      </c>
      <c r="M87" s="29" t="str">
        <f>IF('[1]HomeTeamSheet'!H39="","",'[1]HomeTeamSheet'!H39)</f>
        <v>Benjamin Cleave</v>
      </c>
      <c r="N87" s="42"/>
      <c r="O87" s="43" t="s">
        <v>77</v>
      </c>
      <c r="P87" s="44" t="str">
        <f t="shared" si="18"/>
        <v> </v>
      </c>
      <c r="Q87" s="46">
        <f>IF('[1]AwayTeamSheet'!H39="","",'[1]AwayTeamSheet'!H39)</f>
      </c>
      <c r="R87" s="42"/>
      <c r="S87" s="43"/>
      <c r="T87" s="44" t="str">
        <f t="shared" si="19"/>
        <v> </v>
      </c>
    </row>
    <row r="88" spans="1:20" ht="27" customHeight="1">
      <c r="A88" s="40"/>
      <c r="B88" s="41"/>
      <c r="C88" s="34" t="str">
        <f>IF('[1]HomeTeamSheet'!D39="","",'[1]HomeTeamSheet'!D39)</f>
        <v>Keeva Naughton</v>
      </c>
      <c r="D88" s="47">
        <v>3</v>
      </c>
      <c r="E88" s="48" t="s">
        <v>78</v>
      </c>
      <c r="F88" s="49">
        <f t="shared" si="16"/>
        <v>4</v>
      </c>
      <c r="G88" s="34" t="str">
        <f>IF('[1]AwayTeamSheet'!D39="","",'[1]AwayTeamSheet'!D39)</f>
        <v>Sarah Kelly</v>
      </c>
      <c r="H88" s="47">
        <v>1</v>
      </c>
      <c r="I88" s="48" t="s">
        <v>79</v>
      </c>
      <c r="J88" s="49">
        <f t="shared" si="17"/>
        <v>7</v>
      </c>
      <c r="K88" s="40"/>
      <c r="L88" s="45"/>
      <c r="M88" s="34" t="str">
        <f>IF('[1]HomeTeamSheet'!I39="","",'[1]HomeTeamSheet'!I39)</f>
        <v>Jon Glover</v>
      </c>
      <c r="N88" s="47">
        <v>2</v>
      </c>
      <c r="O88" s="48" t="s">
        <v>80</v>
      </c>
      <c r="P88" s="49">
        <f t="shared" si="18"/>
        <v>5</v>
      </c>
      <c r="Q88" s="50">
        <f>IF('[1]AwayTeamSheet'!I39="","",'[1]AwayTeamSheet'!I39)</f>
      </c>
      <c r="R88" s="47"/>
      <c r="S88" s="48"/>
      <c r="T88" s="49" t="str">
        <f t="shared" si="19"/>
        <v> </v>
      </c>
    </row>
    <row r="89" spans="1:20" ht="27.75" customHeight="1">
      <c r="A89" s="40"/>
      <c r="B89" s="41"/>
      <c r="C89" s="36">
        <f>IF('[1]HomeTeamSheet'!E39="","",'[1]HomeTeamSheet'!E39)</f>
      </c>
      <c r="D89" s="51"/>
      <c r="E89" s="52"/>
      <c r="F89" s="53" t="str">
        <f t="shared" si="16"/>
        <v> </v>
      </c>
      <c r="G89" s="36">
        <f>IF('[1]AwayTeamSheet'!E39="","",'[1]AwayTeamSheet'!E39)</f>
      </c>
      <c r="H89" s="51"/>
      <c r="I89" s="52"/>
      <c r="J89" s="53" t="str">
        <f t="shared" si="17"/>
        <v> </v>
      </c>
      <c r="K89" s="40"/>
      <c r="L89" s="45"/>
      <c r="M89" s="36" t="str">
        <f>IF('[1]HomeTeamSheet'!J39="","",'[1]HomeTeamSheet'!J39)</f>
        <v>Richard Cleave</v>
      </c>
      <c r="N89" s="51">
        <v>1</v>
      </c>
      <c r="O89" s="52" t="s">
        <v>81</v>
      </c>
      <c r="P89" s="53">
        <f t="shared" si="18"/>
        <v>7</v>
      </c>
      <c r="Q89" s="54">
        <f>IF('[1]AwayTeamSheet'!J39="","",'[1]AwayTeamSheet'!J39)</f>
      </c>
      <c r="R89" s="51"/>
      <c r="S89" s="52"/>
      <c r="T89" s="53" t="str">
        <f t="shared" si="19"/>
        <v> </v>
      </c>
    </row>
    <row r="90" spans="1:20" ht="12.75">
      <c r="A90" s="38" t="s">
        <v>11</v>
      </c>
      <c r="B90" s="38"/>
      <c r="C90" s="38"/>
      <c r="D90" s="39" t="s">
        <v>82</v>
      </c>
      <c r="E90" s="39"/>
      <c r="F90" s="39"/>
      <c r="G90" s="39"/>
      <c r="H90" s="39"/>
      <c r="I90" s="39"/>
      <c r="J90" s="39"/>
      <c r="K90" s="38" t="s">
        <v>13</v>
      </c>
      <c r="L90" s="38"/>
      <c r="M90" s="38"/>
      <c r="N90" s="39" t="str">
        <f>D90</f>
        <v>Freestyle Relay</v>
      </c>
      <c r="O90" s="39"/>
      <c r="P90" s="39"/>
      <c r="Q90" s="39"/>
      <c r="R90" s="39"/>
      <c r="S90" s="39"/>
      <c r="T90" s="39"/>
    </row>
    <row r="91" spans="1:20" ht="22.5" customHeight="1">
      <c r="A91" s="28">
        <v>49</v>
      </c>
      <c r="B91" s="28" t="s">
        <v>14</v>
      </c>
      <c r="C91" s="29" t="str">
        <f>IF('[1]HomeTeamSheet'!D40="","",'[1]HomeTeamSheet'!D40)</f>
        <v>Ruby Tindall</v>
      </c>
      <c r="D91" s="30">
        <v>1</v>
      </c>
      <c r="E91" s="31" t="s">
        <v>83</v>
      </c>
      <c r="F91" s="32">
        <v>14</v>
      </c>
      <c r="G91" s="33" t="str">
        <f>IF('[1]AwayTeamSheet'!D40="","",'[1]AwayTeamSheet'!D40)</f>
        <v>Elly McQuade</v>
      </c>
      <c r="H91" s="30">
        <f>IF(D91="","",IF(D91=1,2,IF(OR(D91=2,D91="dq",D91="DQ",D91="dns",D91="DNS"),1,"")))</f>
        <v>2</v>
      </c>
      <c r="I91" s="31" t="s">
        <v>84</v>
      </c>
      <c r="J91" s="32">
        <v>10</v>
      </c>
      <c r="K91" s="28">
        <v>50</v>
      </c>
      <c r="L91" s="28" t="s">
        <v>14</v>
      </c>
      <c r="M91" s="29" t="str">
        <f>IF('[1]HomeTeamSheet'!I40="","",'[1]HomeTeamSheet'!I40)</f>
        <v>Jonathan Grey</v>
      </c>
      <c r="N91" s="30">
        <v>1</v>
      </c>
      <c r="O91" s="31" t="s">
        <v>85</v>
      </c>
      <c r="P91" s="32">
        <v>14</v>
      </c>
      <c r="Q91" s="33" t="str">
        <f>IF('[1]AwayTeamSheet'!I40="","",'[1]AwayTeamSheet'!I40)</f>
        <v>Mark Williamson</v>
      </c>
      <c r="R91" s="30">
        <f>IF(N91="","",IF(N91=1,2,IF(OR(N91=2,N91="dq",N91="DQ",N91="dns",N91="DNS"),1,"")))</f>
        <v>2</v>
      </c>
      <c r="S91" s="31" t="s">
        <v>86</v>
      </c>
      <c r="T91" s="32">
        <v>10</v>
      </c>
    </row>
    <row r="92" spans="1:20" ht="22.5" customHeight="1">
      <c r="A92" s="28"/>
      <c r="B92" s="28"/>
      <c r="C92" s="34" t="str">
        <f>IF('[1]HomeTeamSheet'!D41="","",'[1]HomeTeamSheet'!D41)</f>
        <v>Roisin Clark</v>
      </c>
      <c r="D92" s="30"/>
      <c r="E92" s="31"/>
      <c r="F92" s="32"/>
      <c r="G92" s="35" t="str">
        <f>IF('[1]AwayTeamSheet'!D41="","",'[1]AwayTeamSheet'!D41)</f>
        <v>Sarah McCullagh</v>
      </c>
      <c r="H92" s="30"/>
      <c r="I92" s="31"/>
      <c r="J92" s="32"/>
      <c r="K92" s="28"/>
      <c r="L92" s="28"/>
      <c r="M92" s="34" t="str">
        <f>IF('[1]HomeTeamSheet'!I41="","",'[1]HomeTeamSheet'!I41)</f>
        <v>Daniel Mulholland</v>
      </c>
      <c r="N92" s="30"/>
      <c r="O92" s="31"/>
      <c r="P92" s="32"/>
      <c r="Q92" s="35" t="str">
        <f>IF('[1]AwayTeamSheet'!I41="","",'[1]AwayTeamSheet'!I41)</f>
        <v>Glenn O'Sullivan</v>
      </c>
      <c r="R92" s="30"/>
      <c r="S92" s="31"/>
      <c r="T92" s="32"/>
    </row>
    <row r="93" spans="1:20" ht="22.5" customHeight="1">
      <c r="A93" s="28"/>
      <c r="B93" s="28"/>
      <c r="C93" s="34" t="str">
        <f>IF('[1]HomeTeamSheet'!D42="","",'[1]HomeTeamSheet'!D42)</f>
        <v>Amy Browning</v>
      </c>
      <c r="D93" s="30"/>
      <c r="E93" s="31"/>
      <c r="F93" s="32"/>
      <c r="G93" s="35" t="str">
        <f>IF('[1]AwayTeamSheet'!D43="","",'[1]AwayTeamSheet'!D43)</f>
        <v>Adrienne Keuck</v>
      </c>
      <c r="H93" s="30"/>
      <c r="I93" s="31"/>
      <c r="J93" s="32"/>
      <c r="K93" s="28"/>
      <c r="L93" s="28"/>
      <c r="M93" s="34" t="str">
        <f>IF('[1]HomeTeamSheet'!I42="","",'[1]HomeTeamSheet'!I42)</f>
        <v>Darragh Evans</v>
      </c>
      <c r="N93" s="30"/>
      <c r="O93" s="31"/>
      <c r="P93" s="32"/>
      <c r="Q93" s="35" t="str">
        <f>IF('[1]AwayTeamSheet'!I42="","",'[1]AwayTeamSheet'!I42)</f>
        <v>Noah O'Sullivan</v>
      </c>
      <c r="R93" s="30"/>
      <c r="S93" s="31"/>
      <c r="T93" s="32"/>
    </row>
    <row r="94" spans="1:20" ht="23.25" customHeight="1">
      <c r="A94" s="28"/>
      <c r="B94" s="28"/>
      <c r="C94" s="36" t="str">
        <f>IF('[1]HomeTeamSheet'!D43="","",'[1]HomeTeamSheet'!D43)</f>
        <v>Kate McCauley</v>
      </c>
      <c r="D94" s="30"/>
      <c r="E94" s="31"/>
      <c r="F94" s="32"/>
      <c r="G94" s="37">
        <f>IF('[1]AwayTeamSheet'!#REF!="","",'[1]AwayTeamSheet'!#REF!)</f>
      </c>
      <c r="H94" s="30"/>
      <c r="I94" s="31"/>
      <c r="J94" s="32"/>
      <c r="K94" s="28"/>
      <c r="L94" s="28"/>
      <c r="M94" s="36" t="str">
        <f>IF('[1]HomeTeamSheet'!I43="","",'[1]HomeTeamSheet'!I43)</f>
        <v>Adam Colgan</v>
      </c>
      <c r="N94" s="30"/>
      <c r="O94" s="31"/>
      <c r="P94" s="32"/>
      <c r="Q94" s="37" t="str">
        <f>IF('[1]AwayTeamSheet'!I43="","",'[1]AwayTeamSheet'!I43)</f>
        <v>Johann Behme</v>
      </c>
      <c r="R94" s="30"/>
      <c r="S94" s="31"/>
      <c r="T94" s="32"/>
    </row>
    <row r="95" spans="1:20" ht="22.5" customHeight="1">
      <c r="A95" s="28">
        <v>51</v>
      </c>
      <c r="B95" s="28" t="s">
        <v>19</v>
      </c>
      <c r="C95" s="29" t="str">
        <f>IF('[1]HomeTeamSheet'!D44="","",'[1]HomeTeamSheet'!D44)</f>
        <v>Sarah Glover</v>
      </c>
      <c r="D95" s="30">
        <v>1</v>
      </c>
      <c r="E95" s="31" t="s">
        <v>87</v>
      </c>
      <c r="F95" s="32">
        <v>14</v>
      </c>
      <c r="G95" s="33" t="str">
        <f>IF('[1]AwayTeamSheet'!D44="","",'[1]AwayTeamSheet'!D44)</f>
        <v>Mia Parsons</v>
      </c>
      <c r="H95" s="30">
        <f>IF(D95="","",IF(D95=1,2,IF(OR(D95=2,D95="dq",D95="DQ",D95="dns",D95="DNS"),1,"")))</f>
        <v>2</v>
      </c>
      <c r="I95" s="31" t="s">
        <v>88</v>
      </c>
      <c r="J95" s="32">
        <v>10</v>
      </c>
      <c r="K95" s="28">
        <v>52</v>
      </c>
      <c r="L95" s="28" t="s">
        <v>19</v>
      </c>
      <c r="M95" s="29" t="str">
        <f>IF('[1]HomeTeamSheet'!I44="","",'[1]HomeTeamSheet'!I44)</f>
        <v>Philip George</v>
      </c>
      <c r="N95" s="30">
        <v>1</v>
      </c>
      <c r="O95" s="31" t="s">
        <v>89</v>
      </c>
      <c r="P95" s="32">
        <v>14</v>
      </c>
      <c r="Q95" s="33" t="str">
        <f>IF('[1]AwayTeamSheet'!I44="","",'[1]AwayTeamSheet'!I44)</f>
        <v>Barry Stratford</v>
      </c>
      <c r="R95" s="30">
        <f>IF(N95="","",IF(N95=1,2,IF(OR(N95=2,N95="dq",N95="DQ",N95="dns",N95="DNS"),1,"")))</f>
        <v>2</v>
      </c>
      <c r="S95" s="31" t="s">
        <v>90</v>
      </c>
      <c r="T95" s="32">
        <v>10</v>
      </c>
    </row>
    <row r="96" spans="1:20" ht="22.5" customHeight="1">
      <c r="A96" s="28"/>
      <c r="B96" s="28"/>
      <c r="C96" s="34" t="str">
        <f>IF('[1]HomeTeamSheet'!D45="","",'[1]HomeTeamSheet'!D45)</f>
        <v>Laura Molloy</v>
      </c>
      <c r="D96" s="30"/>
      <c r="E96" s="31"/>
      <c r="F96" s="32"/>
      <c r="G96" s="35" t="str">
        <f>IF('[1]AwayTeamSheet'!D45="","",'[1]AwayTeamSheet'!D45)</f>
        <v>Aoife Moore</v>
      </c>
      <c r="H96" s="30"/>
      <c r="I96" s="31"/>
      <c r="J96" s="32"/>
      <c r="K96" s="28"/>
      <c r="L96" s="28"/>
      <c r="M96" s="34" t="str">
        <f>IF('[1]HomeTeamSheet'!I45="","",'[1]HomeTeamSheet'!I45)</f>
        <v>Jack Martin</v>
      </c>
      <c r="N96" s="30"/>
      <c r="O96" s="31"/>
      <c r="P96" s="32"/>
      <c r="Q96" s="35" t="str">
        <f>IF('[1]AwayTeamSheet'!I45="","",'[1]AwayTeamSheet'!I45)</f>
        <v>Luke O'Sullivan</v>
      </c>
      <c r="R96" s="30"/>
      <c r="S96" s="31"/>
      <c r="T96" s="32"/>
    </row>
    <row r="97" spans="1:20" ht="22.5" customHeight="1">
      <c r="A97" s="28"/>
      <c r="B97" s="28"/>
      <c r="C97" s="34" t="str">
        <f>IF('[1]HomeTeamSheet'!D46="","",'[1]HomeTeamSheet'!D46)</f>
        <v>Orla Mulholland</v>
      </c>
      <c r="D97" s="30"/>
      <c r="E97" s="31"/>
      <c r="F97" s="32"/>
      <c r="G97" s="35" t="str">
        <f>IF('[1]AwayTeamSheet'!D46="","",'[1]AwayTeamSheet'!D46)</f>
        <v>Karen Shecklton</v>
      </c>
      <c r="H97" s="30"/>
      <c r="I97" s="31"/>
      <c r="J97" s="32"/>
      <c r="K97" s="28"/>
      <c r="L97" s="28"/>
      <c r="M97" s="34" t="str">
        <f>IF('[1]HomeTeamSheet'!I46="","",'[1]HomeTeamSheet'!I46)</f>
        <v>Ruari Murtagh</v>
      </c>
      <c r="N97" s="30"/>
      <c r="O97" s="31"/>
      <c r="P97" s="32"/>
      <c r="Q97" s="35" t="str">
        <f>IF('[1]AwayTeamSheet'!I46="","",'[1]AwayTeamSheet'!I46)</f>
        <v>Joseph Lee-McQuillan</v>
      </c>
      <c r="R97" s="30"/>
      <c r="S97" s="31"/>
      <c r="T97" s="32"/>
    </row>
    <row r="98" spans="1:20" ht="23.25" customHeight="1">
      <c r="A98" s="28"/>
      <c r="B98" s="28"/>
      <c r="C98" s="36" t="str">
        <f>IF('[1]HomeTeamSheet'!D47="","",'[1]HomeTeamSheet'!D47)</f>
        <v>Chloe Galloway</v>
      </c>
      <c r="D98" s="30"/>
      <c r="E98" s="31"/>
      <c r="F98" s="32"/>
      <c r="G98" s="37" t="str">
        <f>IF('[1]AwayTeamSheet'!D47="","",'[1]AwayTeamSheet'!D47)</f>
        <v>Eva Boyle</v>
      </c>
      <c r="H98" s="30"/>
      <c r="I98" s="31"/>
      <c r="J98" s="32"/>
      <c r="K98" s="28"/>
      <c r="L98" s="28"/>
      <c r="M98" s="36" t="str">
        <f>IF('[1]HomeTeamSheet'!I47="","",'[1]HomeTeamSheet'!I47)</f>
        <v>Aaron Cooper</v>
      </c>
      <c r="N98" s="30"/>
      <c r="O98" s="31"/>
      <c r="P98" s="32"/>
      <c r="Q98" s="37" t="str">
        <f>IF('[1]AwayTeamSheet'!I47="","",'[1]AwayTeamSheet'!I47)</f>
        <v>Daniel Stratford</v>
      </c>
      <c r="R98" s="30"/>
      <c r="S98" s="31"/>
      <c r="T98" s="32"/>
    </row>
    <row r="99" spans="1:20" ht="22.5" customHeight="1">
      <c r="A99" s="28">
        <v>53</v>
      </c>
      <c r="B99" s="28" t="s">
        <v>24</v>
      </c>
      <c r="C99" s="29" t="str">
        <f>IF('[1]HomeTeamSheet'!D48="","",'[1]HomeTeamSheet'!D48)</f>
        <v>Amy Godfrey</v>
      </c>
      <c r="D99" s="30">
        <v>1</v>
      </c>
      <c r="E99" s="31" t="s">
        <v>91</v>
      </c>
      <c r="F99" s="32">
        <v>14</v>
      </c>
      <c r="G99" s="33" t="str">
        <f>IF('[1]AwayTeamSheet'!D48="","",'[1]AwayTeamSheet'!D48)</f>
        <v>Zoe Smith</v>
      </c>
      <c r="H99" s="30">
        <f>IF(D99="","",IF(D99=1,2,IF(OR(D99=2,D99="dq",D99="DQ",D99="dns",D99="DNS"),1,"")))</f>
        <v>2</v>
      </c>
      <c r="I99" s="31" t="s">
        <v>92</v>
      </c>
      <c r="J99" s="32">
        <v>10</v>
      </c>
      <c r="K99" s="28">
        <v>54</v>
      </c>
      <c r="L99" s="28" t="s">
        <v>24</v>
      </c>
      <c r="M99" s="29" t="str">
        <f>IF('[1]HomeTeamSheet'!I48="","",'[1]HomeTeamSheet'!I48)</f>
        <v>Daniel Molloy</v>
      </c>
      <c r="N99" s="30">
        <v>1</v>
      </c>
      <c r="O99" s="31" t="s">
        <v>93</v>
      </c>
      <c r="P99" s="32">
        <v>14</v>
      </c>
      <c r="Q99" s="33">
        <f>IF('[1]AwayTeamSheet'!I48="","",'[1]AwayTeamSheet'!I48)</f>
      </c>
      <c r="R99" s="30"/>
      <c r="S99" s="31"/>
      <c r="T99" s="32">
        <v>0</v>
      </c>
    </row>
    <row r="100" spans="1:20" ht="22.5" customHeight="1">
      <c r="A100" s="28"/>
      <c r="B100" s="28"/>
      <c r="C100" s="34" t="str">
        <f>IF('[1]HomeTeamSheet'!D49="","",'[1]HomeTeamSheet'!D49)</f>
        <v>Megan Rodgers</v>
      </c>
      <c r="D100" s="30"/>
      <c r="E100" s="31"/>
      <c r="F100" s="32"/>
      <c r="G100" s="35" t="str">
        <f>IF('[1]AwayTeamSheet'!D49="","",'[1]AwayTeamSheet'!D49)</f>
        <v>Laura O'Reilly</v>
      </c>
      <c r="H100" s="30"/>
      <c r="I100" s="31"/>
      <c r="J100" s="32"/>
      <c r="K100" s="28"/>
      <c r="L100" s="28"/>
      <c r="M100" s="34" t="str">
        <f>IF('[1]HomeTeamSheet'!I49="","",'[1]HomeTeamSheet'!I49)</f>
        <v>Joseph Healy</v>
      </c>
      <c r="N100" s="30"/>
      <c r="O100" s="31"/>
      <c r="P100" s="32"/>
      <c r="Q100" s="35">
        <f>IF('[1]AwayTeamSheet'!I49="","",'[1]AwayTeamSheet'!I49)</f>
      </c>
      <c r="R100" s="30"/>
      <c r="S100" s="31"/>
      <c r="T100" s="32"/>
    </row>
    <row r="101" spans="1:20" ht="22.5" customHeight="1">
      <c r="A101" s="28"/>
      <c r="B101" s="28"/>
      <c r="C101" s="34" t="str">
        <f>IF('[1]HomeTeamSheet'!D50="","",'[1]HomeTeamSheet'!D50)</f>
        <v>Isla Millar</v>
      </c>
      <c r="D101" s="30"/>
      <c r="E101" s="31"/>
      <c r="F101" s="32"/>
      <c r="G101" s="35" t="str">
        <f>IF('[1]AwayTeamSheet'!D50="","",'[1]AwayTeamSheet'!D50)</f>
        <v>Donna McGuirk</v>
      </c>
      <c r="H101" s="30"/>
      <c r="I101" s="31"/>
      <c r="J101" s="32"/>
      <c r="K101" s="28"/>
      <c r="L101" s="28"/>
      <c r="M101" s="34" t="str">
        <f>IF('[1]HomeTeamSheet'!I50="","",'[1]HomeTeamSheet'!I50)</f>
        <v>Nicholas Cleave</v>
      </c>
      <c r="N101" s="30"/>
      <c r="O101" s="31"/>
      <c r="P101" s="32"/>
      <c r="Q101" s="35">
        <f>IF('[1]AwayTeamSheet'!I50="","",'[1]AwayTeamSheet'!I50)</f>
      </c>
      <c r="R101" s="30"/>
      <c r="S101" s="31"/>
      <c r="T101" s="32"/>
    </row>
    <row r="102" spans="1:20" ht="23.25" customHeight="1">
      <c r="A102" s="28"/>
      <c r="B102" s="28"/>
      <c r="C102" s="36" t="str">
        <f>IF('[1]HomeTeamSheet'!D51="","",'[1]HomeTeamSheet'!D51)</f>
        <v>Emma Smyth</v>
      </c>
      <c r="D102" s="30"/>
      <c r="E102" s="31"/>
      <c r="F102" s="32"/>
      <c r="G102" s="37" t="str">
        <f>IF('[1]AwayTeamSheet'!D51="","",'[1]AwayTeamSheet'!D51)</f>
        <v>Leonie Keuck</v>
      </c>
      <c r="H102" s="30"/>
      <c r="I102" s="31"/>
      <c r="J102" s="32"/>
      <c r="K102" s="28"/>
      <c r="L102" s="28"/>
      <c r="M102" s="36" t="str">
        <f>IF('[1]HomeTeamSheet'!I51="","",'[1]HomeTeamSheet'!I51)</f>
        <v>Jamie Hamilton</v>
      </c>
      <c r="N102" s="30"/>
      <c r="O102" s="31"/>
      <c r="P102" s="32"/>
      <c r="Q102" s="37">
        <f>IF('[1]AwayTeamSheet'!I51="","",'[1]AwayTeamSheet'!I51)</f>
      </c>
      <c r="R102" s="30"/>
      <c r="S102" s="31"/>
      <c r="T102" s="32"/>
    </row>
    <row r="103" spans="1:20" ht="22.5" customHeight="1">
      <c r="A103" s="55">
        <v>55</v>
      </c>
      <c r="B103" s="55" t="s">
        <v>28</v>
      </c>
      <c r="C103" s="29" t="str">
        <f>IF('[1]HomeTeamSheet'!D52="","",'[1]HomeTeamSheet'!D52)</f>
        <v>Bethany Williamson</v>
      </c>
      <c r="D103" s="56">
        <v>1</v>
      </c>
      <c r="E103" s="57" t="s">
        <v>94</v>
      </c>
      <c r="F103" s="58">
        <v>14</v>
      </c>
      <c r="G103" s="33" t="str">
        <f>IF('[1]AwayTeamSheet'!D52="","",'[1]AwayTeamSheet'!D52)</f>
        <v>Hayley Gunn</v>
      </c>
      <c r="H103" s="56">
        <f>IF(D103="","",IF(D103=1,2,IF(OR(D103=2,D103="dq",D103="DQ",D103="dns",D103="DNS"),1,"")))</f>
        <v>2</v>
      </c>
      <c r="I103" s="57" t="s">
        <v>95</v>
      </c>
      <c r="J103" s="58">
        <v>10</v>
      </c>
      <c r="K103" s="55">
        <v>56</v>
      </c>
      <c r="L103" s="55" t="s">
        <v>28</v>
      </c>
      <c r="M103" s="29" t="str">
        <f>IF('[1]HomeTeamSheet'!I52="","",'[1]HomeTeamSheet'!I52)</f>
        <v>C - Jamie Hamilton</v>
      </c>
      <c r="N103" s="56" t="s">
        <v>96</v>
      </c>
      <c r="O103" s="57" t="s">
        <v>97</v>
      </c>
      <c r="P103" s="58" t="s">
        <v>96</v>
      </c>
      <c r="Q103" s="33">
        <f>IF('[1]AwayTeamSheet'!I52="","",'[1]AwayTeamSheet'!I52)</f>
      </c>
      <c r="R103" s="56"/>
      <c r="S103" s="57"/>
      <c r="T103" s="58">
        <v>0</v>
      </c>
    </row>
    <row r="104" spans="1:20" ht="22.5" customHeight="1">
      <c r="A104" s="55"/>
      <c r="B104" s="55"/>
      <c r="C104" s="34" t="str">
        <f>IF('[1]HomeTeamSheet'!D53="","",'[1]HomeTeamSheet'!D53)</f>
        <v>Helen Smyth</v>
      </c>
      <c r="D104" s="56"/>
      <c r="E104" s="57"/>
      <c r="F104" s="58"/>
      <c r="G104" s="35" t="str">
        <f>IF('[1]AwayTeamSheet'!D53="","",'[1]AwayTeamSheet'!D53)</f>
        <v>Shauna O'Reilly</v>
      </c>
      <c r="H104" s="56"/>
      <c r="I104" s="57"/>
      <c r="J104" s="58"/>
      <c r="K104" s="55"/>
      <c r="L104" s="55"/>
      <c r="M104" s="34" t="str">
        <f>IF('[1]HomeTeamSheet'!I53="","",'[1]HomeTeamSheet'!I53)</f>
        <v>Jonathan Magilton</v>
      </c>
      <c r="N104" s="56"/>
      <c r="O104" s="57"/>
      <c r="P104" s="58"/>
      <c r="Q104" s="35">
        <f>IF('[1]AwayTeamSheet'!I53="","",'[1]AwayTeamSheet'!I53)</f>
      </c>
      <c r="R104" s="56"/>
      <c r="S104" s="57"/>
      <c r="T104" s="58"/>
    </row>
    <row r="105" spans="1:20" ht="22.5" customHeight="1">
      <c r="A105" s="55"/>
      <c r="B105" s="55"/>
      <c r="C105" s="34" t="str">
        <f>IF('[1]HomeTeamSheet'!D54="","",'[1]HomeTeamSheet'!D54)</f>
        <v>Keeva Naughton</v>
      </c>
      <c r="D105" s="56"/>
      <c r="E105" s="57"/>
      <c r="F105" s="58"/>
      <c r="G105" s="35" t="str">
        <f>IF('[1]AwayTeamSheet'!D54="","",'[1]AwayTeamSheet'!D54)</f>
        <v>Linda Ledwith</v>
      </c>
      <c r="H105" s="56"/>
      <c r="I105" s="57"/>
      <c r="J105" s="58"/>
      <c r="K105" s="55"/>
      <c r="L105" s="55"/>
      <c r="M105" s="34" t="str">
        <f>IF('[1]HomeTeamSheet'!I54="","",'[1]HomeTeamSheet'!I54)</f>
        <v>Diarmuid Curran</v>
      </c>
      <c r="N105" s="56"/>
      <c r="O105" s="57"/>
      <c r="P105" s="58"/>
      <c r="Q105" s="35">
        <f>IF('[1]AwayTeamSheet'!I54="","",'[1]AwayTeamSheet'!I54)</f>
      </c>
      <c r="R105" s="56"/>
      <c r="S105" s="57"/>
      <c r="T105" s="58"/>
    </row>
    <row r="106" spans="1:20" ht="23.25" customHeight="1">
      <c r="A106" s="55"/>
      <c r="B106" s="55"/>
      <c r="C106" s="59" t="str">
        <f>IF('[1]HomeTeamSheet'!D55="","",'[1]HomeTeamSheet'!D55)</f>
        <v>Ellen Erskine</v>
      </c>
      <c r="D106" s="56"/>
      <c r="E106" s="57"/>
      <c r="F106" s="58"/>
      <c r="G106" s="60" t="str">
        <f>IF('[1]AwayTeamSheet'!D55="","",'[1]AwayTeamSheet'!D55)</f>
        <v>Sarah Kelly</v>
      </c>
      <c r="H106" s="56"/>
      <c r="I106" s="57"/>
      <c r="J106" s="58"/>
      <c r="K106" s="55"/>
      <c r="L106" s="55"/>
      <c r="M106" s="59" t="str">
        <f>IF('[1]HomeTeamSheet'!I55="","",'[1]HomeTeamSheet'!I55)</f>
        <v>Jon Glover</v>
      </c>
      <c r="N106" s="56"/>
      <c r="O106" s="57"/>
      <c r="P106" s="58"/>
      <c r="Q106" s="60">
        <f>IF('[1]AwayTeamSheet'!I55="","",'[1]AwayTeamSheet'!I55)</f>
      </c>
      <c r="R106" s="56"/>
      <c r="S106" s="57"/>
      <c r="T106" s="58"/>
    </row>
    <row r="107" spans="1:20" ht="12.75">
      <c r="A107" s="61" t="s">
        <v>98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</row>
    <row r="108" spans="1:20" ht="12.75">
      <c r="A108" s="62" t="s">
        <v>99</v>
      </c>
      <c r="B108" s="62"/>
      <c r="C108" s="62"/>
      <c r="D108" s="62"/>
      <c r="E108" s="45" t="s">
        <v>100</v>
      </c>
      <c r="F108" s="45"/>
      <c r="G108" s="45"/>
      <c r="H108" s="45" t="s">
        <v>101</v>
      </c>
      <c r="I108" s="45"/>
      <c r="J108" s="45"/>
      <c r="K108" s="45"/>
      <c r="L108" s="45"/>
      <c r="M108" s="45" t="s">
        <v>102</v>
      </c>
      <c r="N108" s="45"/>
      <c r="O108" s="45"/>
      <c r="P108" s="45" t="s">
        <v>103</v>
      </c>
      <c r="Q108" s="45"/>
      <c r="R108" s="45"/>
      <c r="S108" s="41" t="s">
        <v>104</v>
      </c>
      <c r="T108" s="41"/>
    </row>
    <row r="109" spans="1:20" ht="12.75">
      <c r="A109" s="62" t="str">
        <f>A6</f>
        <v>Lecale </v>
      </c>
      <c r="B109" s="62"/>
      <c r="C109" s="62"/>
      <c r="D109" s="62"/>
      <c r="E109" s="63">
        <f>IF('[1]Group Totals'!D11=0,"",'[1]Group Totals'!D11)</f>
        <v>158</v>
      </c>
      <c r="F109" s="63"/>
      <c r="G109" s="63"/>
      <c r="H109" s="63">
        <f>IF('[1]Group Totals'!H11=0,"",'[1]Group Totals'!H11)</f>
        <v>165</v>
      </c>
      <c r="I109" s="63"/>
      <c r="J109" s="63"/>
      <c r="K109" s="63"/>
      <c r="L109" s="63"/>
      <c r="M109" s="63">
        <f>IF('[1]Group Totals'!L11=0,"",'[1]Group Totals'!L11)</f>
        <v>165</v>
      </c>
      <c r="N109" s="63"/>
      <c r="O109" s="63"/>
      <c r="P109" s="63">
        <f>IF('[1]Group Totals'!P11=0,"",'[1]Group Totals'!P11)</f>
        <v>143</v>
      </c>
      <c r="Q109" s="63"/>
      <c r="R109" s="63"/>
      <c r="S109" s="64">
        <f>IF(SUM(E109:R109)=0,"",SUM(E109:R109))</f>
        <v>631</v>
      </c>
      <c r="T109" s="64"/>
    </row>
    <row r="110" spans="1:20" ht="12.75">
      <c r="A110" s="65" t="str">
        <f>G6</f>
        <v>East Cavan</v>
      </c>
      <c r="B110" s="65"/>
      <c r="C110" s="65"/>
      <c r="D110" s="65"/>
      <c r="E110" s="66">
        <f>IF('[1]Group Totals'!D22=0,"",'[1]Group Totals'!D22)</f>
        <v>128</v>
      </c>
      <c r="F110" s="66"/>
      <c r="G110" s="66"/>
      <c r="H110" s="66">
        <f>IF('[1]Group Totals'!H22=0,"",'[1]Group Totals'!H22)</f>
        <v>121</v>
      </c>
      <c r="I110" s="66"/>
      <c r="J110" s="66"/>
      <c r="K110" s="66"/>
      <c r="L110" s="66"/>
      <c r="M110" s="66">
        <f>IF('[1]Group Totals'!L22=0,"",'[1]Group Totals'!L22)</f>
        <v>101</v>
      </c>
      <c r="N110" s="66"/>
      <c r="O110" s="66"/>
      <c r="P110" s="66">
        <f>IF('[1]Group Totals'!P22=0,"",'[1]Group Totals'!P22)</f>
        <v>74</v>
      </c>
      <c r="Q110" s="66"/>
      <c r="R110" s="66"/>
      <c r="S110" s="67">
        <f>IF(SUM(E110:R110)=0,"",SUM(E110:R110))</f>
        <v>424</v>
      </c>
      <c r="T110" s="67"/>
    </row>
    <row r="111" spans="1:20" ht="12.75">
      <c r="A111" s="68"/>
      <c r="B111" s="69"/>
      <c r="C111" s="70"/>
      <c r="D111" s="71"/>
      <c r="E111" s="71"/>
      <c r="F111" s="71"/>
      <c r="G111" s="69"/>
      <c r="H111" s="71"/>
      <c r="I111" s="71"/>
      <c r="J111" s="71"/>
      <c r="K111" s="69"/>
      <c r="L111" s="68"/>
      <c r="M111" s="69"/>
      <c r="N111" s="71"/>
      <c r="O111" s="71"/>
      <c r="P111" s="71"/>
      <c r="Q111" s="69"/>
      <c r="R111" s="71"/>
      <c r="S111" s="71"/>
      <c r="T111" s="71"/>
    </row>
  </sheetData>
  <sheetProtection selectLockedCells="1" selectUnlockedCells="1"/>
  <mergeCells count="270">
    <mergeCell ref="A1:C2"/>
    <mergeCell ref="D1:H2"/>
    <mergeCell ref="I1:J2"/>
    <mergeCell ref="K1:Q2"/>
    <mergeCell ref="R1:T2"/>
    <mergeCell ref="G3:H3"/>
    <mergeCell ref="I3:J3"/>
    <mergeCell ref="K3:N3"/>
    <mergeCell ref="A4:B4"/>
    <mergeCell ref="G4:H4"/>
    <mergeCell ref="G5:H5"/>
    <mergeCell ref="A6:F6"/>
    <mergeCell ref="G6:J6"/>
    <mergeCell ref="K6:P6"/>
    <mergeCell ref="Q6:T6"/>
    <mergeCell ref="A8:C8"/>
    <mergeCell ref="D8:J8"/>
    <mergeCell ref="K8:M8"/>
    <mergeCell ref="N8:T8"/>
    <mergeCell ref="A9:A12"/>
    <mergeCell ref="B9:B12"/>
    <mergeCell ref="D9:D12"/>
    <mergeCell ref="E9:E12"/>
    <mergeCell ref="F9:F12"/>
    <mergeCell ref="H9:H12"/>
    <mergeCell ref="I9:I12"/>
    <mergeCell ref="J9:J12"/>
    <mergeCell ref="K9:K12"/>
    <mergeCell ref="L9:L12"/>
    <mergeCell ref="N9:N12"/>
    <mergeCell ref="O9:O12"/>
    <mergeCell ref="P9:P12"/>
    <mergeCell ref="R9:R12"/>
    <mergeCell ref="S9:S12"/>
    <mergeCell ref="T9:T12"/>
    <mergeCell ref="A13:A16"/>
    <mergeCell ref="B13:B16"/>
    <mergeCell ref="D13:D16"/>
    <mergeCell ref="E13:E16"/>
    <mergeCell ref="F13:F16"/>
    <mergeCell ref="H13:H16"/>
    <mergeCell ref="I13:I16"/>
    <mergeCell ref="J13:J16"/>
    <mergeCell ref="K13:K16"/>
    <mergeCell ref="L13:L16"/>
    <mergeCell ref="N13:N16"/>
    <mergeCell ref="O13:O16"/>
    <mergeCell ref="P13:P16"/>
    <mergeCell ref="R13:R16"/>
    <mergeCell ref="S13:S16"/>
    <mergeCell ref="T13:T16"/>
    <mergeCell ref="A17:A20"/>
    <mergeCell ref="B17:B20"/>
    <mergeCell ref="D17:D20"/>
    <mergeCell ref="E17:E20"/>
    <mergeCell ref="F17:F20"/>
    <mergeCell ref="H17:H20"/>
    <mergeCell ref="I17:I20"/>
    <mergeCell ref="J17:J20"/>
    <mergeCell ref="K17:K20"/>
    <mergeCell ref="L17:L20"/>
    <mergeCell ref="N17:N20"/>
    <mergeCell ref="O17:O20"/>
    <mergeCell ref="P17:P20"/>
    <mergeCell ref="R17:R20"/>
    <mergeCell ref="S17:S20"/>
    <mergeCell ref="T17:T20"/>
    <mergeCell ref="A21:A24"/>
    <mergeCell ref="B21:B24"/>
    <mergeCell ref="D21:D24"/>
    <mergeCell ref="E21:E24"/>
    <mergeCell ref="F21:F24"/>
    <mergeCell ref="H21:H24"/>
    <mergeCell ref="I21:I24"/>
    <mergeCell ref="J21:J24"/>
    <mergeCell ref="K21:K24"/>
    <mergeCell ref="L21:L24"/>
    <mergeCell ref="N21:N24"/>
    <mergeCell ref="O21:O24"/>
    <mergeCell ref="P21:P24"/>
    <mergeCell ref="R21:R24"/>
    <mergeCell ref="S21:S24"/>
    <mergeCell ref="T21:T24"/>
    <mergeCell ref="A25:C25"/>
    <mergeCell ref="D25:J25"/>
    <mergeCell ref="K25:M25"/>
    <mergeCell ref="N25:T25"/>
    <mergeCell ref="A26:A28"/>
    <mergeCell ref="B26:B28"/>
    <mergeCell ref="K26:K28"/>
    <mergeCell ref="L26:L28"/>
    <mergeCell ref="A29:A31"/>
    <mergeCell ref="B29:B31"/>
    <mergeCell ref="K29:K31"/>
    <mergeCell ref="L29:L31"/>
    <mergeCell ref="A32:A34"/>
    <mergeCell ref="B32:B34"/>
    <mergeCell ref="K32:K34"/>
    <mergeCell ref="L32:L34"/>
    <mergeCell ref="A35:A37"/>
    <mergeCell ref="B35:B37"/>
    <mergeCell ref="K35:K37"/>
    <mergeCell ref="L35:L37"/>
    <mergeCell ref="A38:C38"/>
    <mergeCell ref="D38:J38"/>
    <mergeCell ref="K38:M38"/>
    <mergeCell ref="N38:T38"/>
    <mergeCell ref="A39:A41"/>
    <mergeCell ref="B39:B41"/>
    <mergeCell ref="K39:K41"/>
    <mergeCell ref="L39:L41"/>
    <mergeCell ref="A42:A44"/>
    <mergeCell ref="B42:B44"/>
    <mergeCell ref="K42:K44"/>
    <mergeCell ref="L42:L44"/>
    <mergeCell ref="A45:A47"/>
    <mergeCell ref="B45:B47"/>
    <mergeCell ref="K45:K47"/>
    <mergeCell ref="L45:L47"/>
    <mergeCell ref="A48:A50"/>
    <mergeCell ref="B48:B50"/>
    <mergeCell ref="K48:K50"/>
    <mergeCell ref="L48:L50"/>
    <mergeCell ref="A51:C51"/>
    <mergeCell ref="D51:J51"/>
    <mergeCell ref="K51:M51"/>
    <mergeCell ref="N51:T51"/>
    <mergeCell ref="A52:A54"/>
    <mergeCell ref="B52:B54"/>
    <mergeCell ref="K52:K54"/>
    <mergeCell ref="L52:L54"/>
    <mergeCell ref="A55:A57"/>
    <mergeCell ref="B55:B57"/>
    <mergeCell ref="K55:K57"/>
    <mergeCell ref="L55:L57"/>
    <mergeCell ref="A58:A60"/>
    <mergeCell ref="B58:B60"/>
    <mergeCell ref="K58:K60"/>
    <mergeCell ref="L58:L60"/>
    <mergeCell ref="A61:A63"/>
    <mergeCell ref="B61:B63"/>
    <mergeCell ref="K61:K63"/>
    <mergeCell ref="L61:L63"/>
    <mergeCell ref="A64:C64"/>
    <mergeCell ref="D64:J64"/>
    <mergeCell ref="K64:M64"/>
    <mergeCell ref="N64:T64"/>
    <mergeCell ref="A65:A67"/>
    <mergeCell ref="B65:B67"/>
    <mergeCell ref="K65:K67"/>
    <mergeCell ref="L65:L67"/>
    <mergeCell ref="A68:A70"/>
    <mergeCell ref="B68:B70"/>
    <mergeCell ref="K68:K70"/>
    <mergeCell ref="L68:L70"/>
    <mergeCell ref="A71:A73"/>
    <mergeCell ref="B71:B73"/>
    <mergeCell ref="K71:K73"/>
    <mergeCell ref="L71:L73"/>
    <mergeCell ref="A74:A76"/>
    <mergeCell ref="B74:B76"/>
    <mergeCell ref="K74:K76"/>
    <mergeCell ref="L74:L76"/>
    <mergeCell ref="A77:C77"/>
    <mergeCell ref="D77:J77"/>
    <mergeCell ref="K77:M77"/>
    <mergeCell ref="N77:T77"/>
    <mergeCell ref="A78:A80"/>
    <mergeCell ref="B78:B80"/>
    <mergeCell ref="K78:K80"/>
    <mergeCell ref="L78:L80"/>
    <mergeCell ref="A81:A83"/>
    <mergeCell ref="B81:B83"/>
    <mergeCell ref="K81:K83"/>
    <mergeCell ref="L81:L83"/>
    <mergeCell ref="A84:A86"/>
    <mergeCell ref="B84:B86"/>
    <mergeCell ref="K84:K86"/>
    <mergeCell ref="L84:L86"/>
    <mergeCell ref="A87:A89"/>
    <mergeCell ref="B87:B89"/>
    <mergeCell ref="K87:K89"/>
    <mergeCell ref="L87:L89"/>
    <mergeCell ref="A90:C90"/>
    <mergeCell ref="D90:J90"/>
    <mergeCell ref="K90:M90"/>
    <mergeCell ref="N90:T90"/>
    <mergeCell ref="A91:A94"/>
    <mergeCell ref="B91:B94"/>
    <mergeCell ref="D91:D94"/>
    <mergeCell ref="E91:E94"/>
    <mergeCell ref="F91:F94"/>
    <mergeCell ref="H91:H94"/>
    <mergeCell ref="I91:I94"/>
    <mergeCell ref="J91:J94"/>
    <mergeCell ref="K91:K94"/>
    <mergeCell ref="L91:L94"/>
    <mergeCell ref="N91:N94"/>
    <mergeCell ref="O91:O94"/>
    <mergeCell ref="P91:P94"/>
    <mergeCell ref="R91:R94"/>
    <mergeCell ref="S91:S94"/>
    <mergeCell ref="T91:T94"/>
    <mergeCell ref="A95:A98"/>
    <mergeCell ref="B95:B98"/>
    <mergeCell ref="D95:D98"/>
    <mergeCell ref="E95:E98"/>
    <mergeCell ref="F95:F98"/>
    <mergeCell ref="H95:H98"/>
    <mergeCell ref="I95:I98"/>
    <mergeCell ref="J95:J98"/>
    <mergeCell ref="K95:K98"/>
    <mergeCell ref="L95:L98"/>
    <mergeCell ref="N95:N98"/>
    <mergeCell ref="O95:O98"/>
    <mergeCell ref="P95:P98"/>
    <mergeCell ref="R95:R98"/>
    <mergeCell ref="S95:S98"/>
    <mergeCell ref="T95:T98"/>
    <mergeCell ref="A99:A102"/>
    <mergeCell ref="B99:B102"/>
    <mergeCell ref="D99:D102"/>
    <mergeCell ref="E99:E102"/>
    <mergeCell ref="F99:F102"/>
    <mergeCell ref="H99:H102"/>
    <mergeCell ref="I99:I102"/>
    <mergeCell ref="J99:J102"/>
    <mergeCell ref="K99:K102"/>
    <mergeCell ref="L99:L102"/>
    <mergeCell ref="N99:N102"/>
    <mergeCell ref="O99:O102"/>
    <mergeCell ref="P99:P102"/>
    <mergeCell ref="R99:R102"/>
    <mergeCell ref="S99:S102"/>
    <mergeCell ref="T99:T102"/>
    <mergeCell ref="A103:A106"/>
    <mergeCell ref="B103:B106"/>
    <mergeCell ref="D103:D106"/>
    <mergeCell ref="E103:E106"/>
    <mergeCell ref="F103:F106"/>
    <mergeCell ref="H103:H106"/>
    <mergeCell ref="I103:I106"/>
    <mergeCell ref="J103:J106"/>
    <mergeCell ref="K103:K106"/>
    <mergeCell ref="L103:L106"/>
    <mergeCell ref="N103:N106"/>
    <mergeCell ref="O103:O106"/>
    <mergeCell ref="P103:P106"/>
    <mergeCell ref="R103:R106"/>
    <mergeCell ref="S103:S106"/>
    <mergeCell ref="T103:T106"/>
    <mergeCell ref="A107:T107"/>
    <mergeCell ref="A108:D108"/>
    <mergeCell ref="E108:G108"/>
    <mergeCell ref="H108:L108"/>
    <mergeCell ref="M108:O108"/>
    <mergeCell ref="P108:R108"/>
    <mergeCell ref="S108:T108"/>
    <mergeCell ref="A109:D109"/>
    <mergeCell ref="E109:G109"/>
    <mergeCell ref="H109:L109"/>
    <mergeCell ref="M109:O109"/>
    <mergeCell ref="P109:R109"/>
    <mergeCell ref="S109:T109"/>
    <mergeCell ref="A110:D110"/>
    <mergeCell ref="E110:G110"/>
    <mergeCell ref="H110:L110"/>
    <mergeCell ref="M110:O110"/>
    <mergeCell ref="P110:R110"/>
    <mergeCell ref="S110:T110"/>
  </mergeCells>
  <printOptions gridLines="1"/>
  <pageMargins left="0.22013888888888888" right="0.1701388888888889" top="0.1701388888888889" bottom="0.1701388888888889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2014-02-25T12:39:21Z</cp:lastPrinted>
  <dcterms:created xsi:type="dcterms:W3CDTF">2014-01-26T20:56:20Z</dcterms:created>
  <dcterms:modified xsi:type="dcterms:W3CDTF">2014-02-26T10:11:33Z</dcterms:modified>
  <cp:category/>
  <cp:version/>
  <cp:contentType/>
  <cp:contentStatus/>
</cp:coreProperties>
</file>